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01f2ab2d774785/Documents/Home/Solar/Home Asssistant/"/>
    </mc:Choice>
  </mc:AlternateContent>
  <xr:revisionPtr revIDLastSave="972" documentId="8_{65199603-B041-4D69-999F-EDC3FCDED986}" xr6:coauthVersionLast="47" xr6:coauthVersionMax="47" xr10:uidLastSave="{1D70E5F6-FA33-444D-9677-AD96888F1DFF}"/>
  <bookViews>
    <workbookView xWindow="28680" yWindow="-120" windowWidth="29040" windowHeight="17640" xr2:uid="{457E1B08-F5D4-4695-8041-41DBEAA1FE83}"/>
  </bookViews>
  <sheets>
    <sheet name="H1 Inverter" sheetId="1" r:id="rId1"/>
  </sheets>
  <definedNames>
    <definedName name="_xlnm._FilterDatabase" localSheetId="0" hidden="1">'H1 Inverter'!$B$4:$M$4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6" i="1"/>
  <c r="E5" i="1"/>
  <c r="G94" i="1"/>
  <c r="G91" i="1"/>
  <c r="G88" i="1"/>
  <c r="G85" i="1"/>
  <c r="G82" i="1"/>
  <c r="G79" i="1"/>
  <c r="G76" i="1"/>
  <c r="G93" i="1"/>
  <c r="G90" i="1"/>
  <c r="G87" i="1"/>
  <c r="G84" i="1"/>
  <c r="G81" i="1"/>
  <c r="G78" i="1"/>
  <c r="G75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E121" i="1"/>
  <c r="G95" i="1"/>
  <c r="G102" i="1"/>
  <c r="G53" i="1"/>
  <c r="G52" i="1"/>
  <c r="G39" i="1"/>
  <c r="G38" i="1"/>
  <c r="G37" i="1"/>
  <c r="G36" i="1"/>
  <c r="G35" i="1"/>
  <c r="G34" i="1"/>
  <c r="G33" i="1"/>
  <c r="G32" i="1"/>
  <c r="G31" i="1"/>
  <c r="G25" i="1"/>
  <c r="G26" i="1"/>
  <c r="G24" i="1"/>
  <c r="G23" i="1"/>
  <c r="G22" i="1"/>
  <c r="G27" i="1"/>
  <c r="G28" i="1"/>
  <c r="G29" i="1"/>
  <c r="G30" i="1"/>
  <c r="G18" i="1"/>
  <c r="G17" i="1"/>
  <c r="G16" i="1"/>
  <c r="G45" i="1"/>
  <c r="G44" i="1"/>
  <c r="G42" i="1"/>
  <c r="G48" i="1"/>
  <c r="G49" i="1"/>
  <c r="G47" i="1"/>
  <c r="G99" i="1"/>
  <c r="G96" i="1"/>
  <c r="G46" i="1"/>
  <c r="G51" i="1"/>
  <c r="G50" i="1"/>
  <c r="G101" i="1"/>
  <c r="G100" i="1"/>
  <c r="G98" i="1"/>
  <c r="G97" i="1"/>
  <c r="G104" i="1"/>
  <c r="G103" i="1"/>
  <c r="G40" i="1"/>
  <c r="G12" i="1"/>
  <c r="G119" i="1"/>
  <c r="G118" i="1"/>
  <c r="G117" i="1"/>
  <c r="G116" i="1"/>
  <c r="G115" i="1"/>
  <c r="G114" i="1"/>
  <c r="G113" i="1"/>
  <c r="G112" i="1"/>
  <c r="G111" i="1"/>
  <c r="G120" i="1"/>
  <c r="G110" i="1"/>
  <c r="G109" i="1"/>
  <c r="G108" i="1"/>
  <c r="G107" i="1"/>
  <c r="G106" i="1"/>
  <c r="G41" i="1"/>
  <c r="G43" i="1"/>
  <c r="G13" i="1"/>
  <c r="G11" i="1"/>
  <c r="G105" i="1"/>
  <c r="G21" i="1"/>
  <c r="G20" i="1"/>
  <c r="G19" i="1"/>
  <c r="G15" i="1"/>
  <c r="G14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<sst xmlns="http://schemas.openxmlformats.org/spreadsheetml/2006/main" count="359" uniqueCount="133">
  <si>
    <t>LAN</t>
  </si>
  <si>
    <t>data_type</t>
  </si>
  <si>
    <t>scale</t>
  </si>
  <si>
    <t>unit</t>
  </si>
  <si>
    <t>device class</t>
  </si>
  <si>
    <t>Description</t>
  </si>
  <si>
    <t>Validated with Foxess values</t>
  </si>
  <si>
    <t>int16</t>
  </si>
  <si>
    <t>V</t>
  </si>
  <si>
    <t>Y</t>
  </si>
  <si>
    <t>A</t>
  </si>
  <si>
    <t>kW</t>
  </si>
  <si>
    <t>battery</t>
  </si>
  <si>
    <t>RVolt</t>
  </si>
  <si>
    <t>power</t>
  </si>
  <si>
    <t>RFreq</t>
  </si>
  <si>
    <t>Hz</t>
  </si>
  <si>
    <t>°C</t>
  </si>
  <si>
    <t>%</t>
  </si>
  <si>
    <t>Grid Frequency</t>
  </si>
  <si>
    <t>RPower</t>
  </si>
  <si>
    <t>Inverter Output Current</t>
  </si>
  <si>
    <t>Grid CT</t>
  </si>
  <si>
    <t>temperature</t>
  </si>
  <si>
    <t>Value</t>
  </si>
  <si>
    <t>Raw</t>
  </si>
  <si>
    <t>String 1 voltage</t>
  </si>
  <si>
    <t>String 1 current</t>
  </si>
  <si>
    <t>String 1 power</t>
  </si>
  <si>
    <t>String 2 voltage</t>
  </si>
  <si>
    <t>String 2 current</t>
  </si>
  <si>
    <t>String 2 Power</t>
  </si>
  <si>
    <t>Grid Voltage</t>
  </si>
  <si>
    <t>Clamp 1 power</t>
  </si>
  <si>
    <t>Clamp 2 power</t>
  </si>
  <si>
    <t>Load Power</t>
  </si>
  <si>
    <t>AmbTemp</t>
  </si>
  <si>
    <t>InvTemp</t>
  </si>
  <si>
    <t>Load power</t>
  </si>
  <si>
    <t>Not used?</t>
  </si>
  <si>
    <t>Battery temperature</t>
  </si>
  <si>
    <t>Battery state of charge</t>
  </si>
  <si>
    <t>Inverter temperature</t>
  </si>
  <si>
    <t>Ambient temperature</t>
  </si>
  <si>
    <t>Inverter battery voltage</t>
  </si>
  <si>
    <t>Inverter battery current</t>
  </si>
  <si>
    <t>RS485</t>
  </si>
  <si>
    <t>RCurrent</t>
  </si>
  <si>
    <t>InvBatCurrent</t>
  </si>
  <si>
    <t>InvBatVolt</t>
  </si>
  <si>
    <t>InvBatPower</t>
  </si>
  <si>
    <t>EPS RVolt</t>
  </si>
  <si>
    <t>EPS RCurrent</t>
  </si>
  <si>
    <t>EPS RPower</t>
  </si>
  <si>
    <t>EPS RFreq</t>
  </si>
  <si>
    <t>CT2 Meter</t>
  </si>
  <si>
    <t>Min SoC</t>
  </si>
  <si>
    <t>Min SoC (On Grid)</t>
  </si>
  <si>
    <t>BMS Cell mV High</t>
  </si>
  <si>
    <t>BMS Charge Rate</t>
  </si>
  <si>
    <t>mV</t>
  </si>
  <si>
    <t>BMS Discharge Rate</t>
  </si>
  <si>
    <t>BMS Cell Temp Low</t>
  </si>
  <si>
    <t>BMS Cell mV Low</t>
  </si>
  <si>
    <t>BMS Cell Temp High</t>
  </si>
  <si>
    <t>BMS kWh Remaining</t>
  </si>
  <si>
    <t>energy</t>
  </si>
  <si>
    <t>kWh</t>
  </si>
  <si>
    <t>Inverter Size?</t>
  </si>
  <si>
    <t>Inverter Size</t>
  </si>
  <si>
    <t>Solar Energy Today</t>
  </si>
  <si>
    <t>Battery Charge Today</t>
  </si>
  <si>
    <t>Battery Discharge Today</t>
  </si>
  <si>
    <t>Feed In Energy Today</t>
  </si>
  <si>
    <t>Grid Consumption Energy Today</t>
  </si>
  <si>
    <t>Total Yield Today</t>
  </si>
  <si>
    <t>Updated:</t>
  </si>
  <si>
    <t>voltage</t>
  </si>
  <si>
    <t>current</t>
  </si>
  <si>
    <t>Inverter Output Power</t>
  </si>
  <si>
    <t>EPS output voltage</t>
  </si>
  <si>
    <t>frequency</t>
  </si>
  <si>
    <t>EPS frequency</t>
  </si>
  <si>
    <t>EPS output current</t>
  </si>
  <si>
    <t>EPS output power</t>
  </si>
  <si>
    <t>Battery Voltage</t>
  </si>
  <si>
    <t>Bat Volt</t>
  </si>
  <si>
    <t>Bat Current</t>
  </si>
  <si>
    <t>Battery Soc</t>
  </si>
  <si>
    <t>Battery Current</t>
  </si>
  <si>
    <t>Battery Temp</t>
  </si>
  <si>
    <t>PV1 Voltage</t>
  </si>
  <si>
    <t>PV1 Current</t>
  </si>
  <si>
    <t>PV1 Power</t>
  </si>
  <si>
    <t>PV2 Voltage</t>
  </si>
  <si>
    <t>PV2 Current</t>
  </si>
  <si>
    <t>PV2 Power</t>
  </si>
  <si>
    <t>BMS Cycle Count</t>
  </si>
  <si>
    <t>Battery cycle count</t>
  </si>
  <si>
    <t>Battery charge current</t>
  </si>
  <si>
    <t>Battery discharge current</t>
  </si>
  <si>
    <t>Lowest cell temperature</t>
  </si>
  <si>
    <t>Highest cell voltage</t>
  </si>
  <si>
    <t>Lowest cell voltage</t>
  </si>
  <si>
    <t>Highest cell temperature</t>
  </si>
  <si>
    <t>Max Soc</t>
  </si>
  <si>
    <t>Work Mode</t>
  </si>
  <si>
    <t>0 = self use, 1 = feed in first, 2 = backup</t>
  </si>
  <si>
    <t>Inverter battery power (-ve when charging)</t>
  </si>
  <si>
    <t>H1 Inverter</t>
  </si>
  <si>
    <t>Entity Name</t>
  </si>
  <si>
    <t>Input Energy Today</t>
  </si>
  <si>
    <t>int32</t>
  </si>
  <si>
    <t>upper 16 bits of 32 bit value</t>
  </si>
  <si>
    <t>uint32</t>
  </si>
  <si>
    <t>uint16</t>
  </si>
  <si>
    <t>sensor.</t>
  </si>
  <si>
    <t>Time Period 1 Enabled</t>
  </si>
  <si>
    <t>Time Period 1 Start</t>
  </si>
  <si>
    <t>Time Period 1 End</t>
  </si>
  <si>
    <t>Time Period 2 Enabled</t>
  </si>
  <si>
    <t>Time Period 2 Start</t>
  </si>
  <si>
    <t>Time Period 2 End</t>
  </si>
  <si>
    <t>ID</t>
  </si>
  <si>
    <t>BMS kWh Total</t>
  </si>
  <si>
    <t>sum of charge / discharge. Used for cycle count</t>
  </si>
  <si>
    <t>Solar Energy Total</t>
  </si>
  <si>
    <t>Battery Charge Total</t>
  </si>
  <si>
    <t>Battery Discharge Total</t>
  </si>
  <si>
    <t>Feed In Energy Total</t>
  </si>
  <si>
    <t>Grid Consumption Energy Total</t>
  </si>
  <si>
    <t>Total Yield Total</t>
  </si>
  <si>
    <t>Input Energy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</si>
</sst>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24292F"/>
      <name val="Segoe UI"/>
      <family val="2"/>
    </font>
    <font>
      <sz val="12"/>
      <color rgb="FF24292F"/>
      <name val="Segoe UI"/>
      <family val="2"/>
    </font>
    <font>
      <sz val="10"/>
      <color rgb="FF24292F"/>
      <name val="Consolas"/>
      <family val="3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3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0" fillId="0" borderId="8" xfId="0" applyBorder="1"/>
    <xf numFmtId="0" fontId="0" fillId="2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wrapText="1" indent="1"/>
    </xf>
    <xf numFmtId="14" fontId="0" fillId="0" borderId="0" xfId="0" applyNumberFormat="1" applyAlignment="1">
      <alignment horizontal="left"/>
    </xf>
    <xf numFmtId="0" fontId="5" fillId="0" borderId="0" xfId="0" applyFont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C142D-B6AA-470E-825C-ABF2B2001358}">
  <dimension ref="A1:M121"/>
  <sheetViews>
    <sheetView tabSelected="1" topLeftCell="B1" workbookViewId="0">
      <selection activeCell="D3" sqref="D3"/>
    </sheetView>
  </sheetViews>
  <sheetFormatPr defaultRowHeight="15" x14ac:dyDescent="0.25"/>
  <cols>
    <col min="2" max="2" width="10.28515625" customWidth="1"/>
    <col min="3" max="3" width="15.42578125" bestFit="1" customWidth="1"/>
    <col min="4" max="4" width="36.7109375" bestFit="1" customWidth="1"/>
    <col min="5" max="5" width="42.42578125" customWidth="1"/>
    <col min="6" max="6" width="11.85546875" style="14" customWidth="1"/>
    <col min="7" max="7" width="12.140625" style="14" bestFit="1" customWidth="1"/>
    <col min="8" max="8" width="16.5703125" style="14" bestFit="1" customWidth="1"/>
    <col min="9" max="9" width="11.28515625" bestFit="1" customWidth="1"/>
    <col min="10" max="10" width="10.28515625" bestFit="1" customWidth="1"/>
    <col min="11" max="11" width="18.85546875" bestFit="1" customWidth="1"/>
    <col min="12" max="12" width="50.7109375" bestFit="1" customWidth="1"/>
    <col min="13" max="13" width="22.28515625" customWidth="1"/>
  </cols>
  <sheetData>
    <row r="1" spans="1:13" ht="21" x14ac:dyDescent="0.35">
      <c r="A1" s="20" t="s">
        <v>109</v>
      </c>
    </row>
    <row r="2" spans="1:13" x14ac:dyDescent="0.25">
      <c r="A2" t="s">
        <v>76</v>
      </c>
      <c r="D2" s="19">
        <v>45028</v>
      </c>
      <c r="E2" s="19" t="s">
        <v>116</v>
      </c>
    </row>
    <row r="3" spans="1:13" ht="15.75" thickBot="1" x14ac:dyDescent="0.3">
      <c r="F3" s="10"/>
      <c r="G3" s="10"/>
      <c r="H3" s="10"/>
      <c r="I3" s="1"/>
      <c r="J3" s="1"/>
      <c r="K3" s="1"/>
      <c r="L3" s="1"/>
      <c r="M3" s="1"/>
    </row>
    <row r="4" spans="1:13" ht="33.75" customHeight="1" thickBot="1" x14ac:dyDescent="0.3">
      <c r="B4" s="21" t="s">
        <v>0</v>
      </c>
      <c r="C4" s="22" t="s">
        <v>46</v>
      </c>
      <c r="D4" s="22" t="s">
        <v>110</v>
      </c>
      <c r="E4" s="22" t="s">
        <v>123</v>
      </c>
      <c r="F4" s="22" t="s">
        <v>25</v>
      </c>
      <c r="G4" s="22" t="s">
        <v>24</v>
      </c>
      <c r="H4" s="22" t="s">
        <v>1</v>
      </c>
      <c r="I4" s="22" t="s">
        <v>2</v>
      </c>
      <c r="J4" s="22" t="s">
        <v>3</v>
      </c>
      <c r="K4" s="22" t="s">
        <v>4</v>
      </c>
      <c r="L4" s="22" t="s">
        <v>5</v>
      </c>
      <c r="M4" s="23" t="s">
        <v>6</v>
      </c>
    </row>
    <row r="5" spans="1:13" ht="18" customHeight="1" x14ac:dyDescent="0.25">
      <c r="B5" s="2">
        <v>31000</v>
      </c>
      <c r="C5" s="16">
        <v>11000</v>
      </c>
      <c r="D5" s="3" t="s">
        <v>91</v>
      </c>
      <c r="E5" s="3" t="str">
        <f>IF(D5&lt;&gt;"",CONCATENATE(E$2,SUBSTITUTE(LOWER(D5)," ","_")),"")</f>
        <v>sensor.pv1_voltage</v>
      </c>
      <c r="F5" s="11">
        <v>2566</v>
      </c>
      <c r="G5" s="11" t="str">
        <f t="shared" ref="G5:G36" si="0">IF(F5&gt;32768,F5-65536,F5)*I5 &amp; " " &amp;J5</f>
        <v>256.6 V</v>
      </c>
      <c r="H5" s="11" t="s">
        <v>7</v>
      </c>
      <c r="I5" s="3">
        <v>0.1</v>
      </c>
      <c r="J5" s="3" t="s">
        <v>8</v>
      </c>
      <c r="K5" s="3" t="s">
        <v>77</v>
      </c>
      <c r="L5" s="3" t="s">
        <v>26</v>
      </c>
      <c r="M5" s="4"/>
    </row>
    <row r="6" spans="1:13" ht="18" customHeight="1" x14ac:dyDescent="0.25">
      <c r="B6" s="5">
        <v>31001</v>
      </c>
      <c r="C6" s="17">
        <v>11001</v>
      </c>
      <c r="D6" s="6" t="s">
        <v>92</v>
      </c>
      <c r="E6" s="6" t="str">
        <f>IF(D6&lt;&gt;"",CONCATENATE(E$2,SUBSTITUTE(LOWER(D6)," ","_")),"")</f>
        <v>sensor.pv1_current</v>
      </c>
      <c r="F6" s="12">
        <v>26</v>
      </c>
      <c r="G6" s="12" t="str">
        <f t="shared" si="0"/>
        <v>2.6 A</v>
      </c>
      <c r="H6" s="12" t="s">
        <v>7</v>
      </c>
      <c r="I6" s="6">
        <v>0.1</v>
      </c>
      <c r="J6" s="6" t="s">
        <v>10</v>
      </c>
      <c r="K6" s="6" t="s">
        <v>78</v>
      </c>
      <c r="L6" s="6" t="s">
        <v>27</v>
      </c>
      <c r="M6" s="7"/>
    </row>
    <row r="7" spans="1:13" ht="18" customHeight="1" x14ac:dyDescent="0.25">
      <c r="B7" s="5">
        <v>31002</v>
      </c>
      <c r="C7" s="17">
        <v>11002</v>
      </c>
      <c r="D7" s="6" t="s">
        <v>93</v>
      </c>
      <c r="E7" s="6" t="str">
        <f t="shared" ref="E7:E70" si="1">IF(D7&lt;&gt;"",CONCATENATE(E$2,SUBSTITUTE(LOWER(D7)," ","_")),"")</f>
        <v>sensor.pv1_power</v>
      </c>
      <c r="F7" s="12">
        <v>690</v>
      </c>
      <c r="G7" s="12" t="str">
        <f t="shared" si="0"/>
        <v>0.69 kW</v>
      </c>
      <c r="H7" s="12" t="s">
        <v>7</v>
      </c>
      <c r="I7" s="6">
        <v>1E-3</v>
      </c>
      <c r="J7" s="6" t="s">
        <v>11</v>
      </c>
      <c r="K7" s="6" t="s">
        <v>14</v>
      </c>
      <c r="L7" s="6" t="s">
        <v>28</v>
      </c>
      <c r="M7" s="7"/>
    </row>
    <row r="8" spans="1:13" ht="18" customHeight="1" x14ac:dyDescent="0.25">
      <c r="B8" s="5">
        <v>31003</v>
      </c>
      <c r="C8" s="17">
        <v>11003</v>
      </c>
      <c r="D8" s="6" t="s">
        <v>94</v>
      </c>
      <c r="E8" s="6" t="str">
        <f t="shared" si="1"/>
        <v>sensor.pv2_voltage</v>
      </c>
      <c r="F8" s="12">
        <v>2659</v>
      </c>
      <c r="G8" s="12" t="str">
        <f t="shared" si="0"/>
        <v>265.9 V</v>
      </c>
      <c r="H8" s="12" t="s">
        <v>7</v>
      </c>
      <c r="I8" s="6">
        <v>0.1</v>
      </c>
      <c r="J8" s="6" t="s">
        <v>8</v>
      </c>
      <c r="K8" s="6" t="s">
        <v>77</v>
      </c>
      <c r="L8" s="6" t="s">
        <v>29</v>
      </c>
      <c r="M8" s="7"/>
    </row>
    <row r="9" spans="1:13" ht="18" customHeight="1" x14ac:dyDescent="0.25">
      <c r="B9" s="5">
        <v>31004</v>
      </c>
      <c r="C9" s="17">
        <v>11004</v>
      </c>
      <c r="D9" s="6" t="s">
        <v>95</v>
      </c>
      <c r="E9" s="6" t="str">
        <f t="shared" si="1"/>
        <v>sensor.pv2_current</v>
      </c>
      <c r="F9" s="12">
        <v>17</v>
      </c>
      <c r="G9" s="12" t="str">
        <f t="shared" si="0"/>
        <v>1.7 A</v>
      </c>
      <c r="H9" s="12" t="s">
        <v>7</v>
      </c>
      <c r="I9" s="6">
        <v>0.1</v>
      </c>
      <c r="J9" s="6" t="s">
        <v>10</v>
      </c>
      <c r="K9" s="6" t="s">
        <v>78</v>
      </c>
      <c r="L9" s="6" t="s">
        <v>30</v>
      </c>
      <c r="M9" s="7"/>
    </row>
    <row r="10" spans="1:13" ht="18" customHeight="1" x14ac:dyDescent="0.25">
      <c r="B10" s="5">
        <v>31005</v>
      </c>
      <c r="C10" s="17">
        <v>11005</v>
      </c>
      <c r="D10" s="6" t="s">
        <v>96</v>
      </c>
      <c r="E10" s="6" t="str">
        <f t="shared" si="1"/>
        <v>sensor.pv2_power</v>
      </c>
      <c r="F10" s="12">
        <v>466</v>
      </c>
      <c r="G10" s="12" t="str">
        <f t="shared" si="0"/>
        <v>0.466 kW</v>
      </c>
      <c r="H10" s="12" t="s">
        <v>7</v>
      </c>
      <c r="I10" s="6">
        <v>1E-3</v>
      </c>
      <c r="J10" s="6" t="s">
        <v>11</v>
      </c>
      <c r="K10" s="6" t="s">
        <v>14</v>
      </c>
      <c r="L10" s="6" t="s">
        <v>31</v>
      </c>
      <c r="M10" s="7"/>
    </row>
    <row r="11" spans="1:13" ht="18" customHeight="1" x14ac:dyDescent="0.25">
      <c r="B11" s="5">
        <v>31020</v>
      </c>
      <c r="C11" s="17">
        <v>11006</v>
      </c>
      <c r="D11" s="6" t="s">
        <v>49</v>
      </c>
      <c r="E11" s="6" t="str">
        <f t="shared" si="1"/>
        <v>sensor.invbatvolt</v>
      </c>
      <c r="F11" s="12">
        <v>2136</v>
      </c>
      <c r="G11" s="12" t="str">
        <f t="shared" si="0"/>
        <v>213.6 V</v>
      </c>
      <c r="H11" s="12" t="s">
        <v>7</v>
      </c>
      <c r="I11" s="6">
        <v>0.1</v>
      </c>
      <c r="J11" s="6" t="s">
        <v>8</v>
      </c>
      <c r="K11" s="6" t="s">
        <v>77</v>
      </c>
      <c r="L11" s="6" t="s">
        <v>44</v>
      </c>
      <c r="M11" s="7"/>
    </row>
    <row r="12" spans="1:13" ht="18" customHeight="1" x14ac:dyDescent="0.25">
      <c r="B12" s="5">
        <v>31021</v>
      </c>
      <c r="C12" s="17">
        <v>11007</v>
      </c>
      <c r="D12" s="6" t="s">
        <v>48</v>
      </c>
      <c r="E12" s="6" t="str">
        <f t="shared" si="1"/>
        <v>sensor.invbatcurrent</v>
      </c>
      <c r="F12" s="12">
        <v>0</v>
      </c>
      <c r="G12" s="12" t="str">
        <f t="shared" si="0"/>
        <v>0 A</v>
      </c>
      <c r="H12" s="12" t="s">
        <v>7</v>
      </c>
      <c r="I12" s="6">
        <v>0.1</v>
      </c>
      <c r="J12" s="6" t="s">
        <v>10</v>
      </c>
      <c r="K12" s="6" t="s">
        <v>78</v>
      </c>
      <c r="L12" s="6" t="s">
        <v>45</v>
      </c>
      <c r="M12" s="7"/>
    </row>
    <row r="13" spans="1:13" ht="18" customHeight="1" x14ac:dyDescent="0.25">
      <c r="B13" s="5">
        <v>31022</v>
      </c>
      <c r="C13" s="17">
        <v>11008</v>
      </c>
      <c r="D13" s="6" t="s">
        <v>50</v>
      </c>
      <c r="E13" s="6" t="str">
        <f t="shared" si="1"/>
        <v>sensor.invbatpower</v>
      </c>
      <c r="F13" s="12">
        <v>17</v>
      </c>
      <c r="G13" s="12" t="str">
        <f t="shared" si="0"/>
        <v>0.017 kW</v>
      </c>
      <c r="H13" s="12" t="s">
        <v>7</v>
      </c>
      <c r="I13" s="6">
        <v>1E-3</v>
      </c>
      <c r="J13" s="6" t="s">
        <v>11</v>
      </c>
      <c r="K13" s="6" t="s">
        <v>14</v>
      </c>
      <c r="L13" s="6" t="s">
        <v>108</v>
      </c>
      <c r="M13" s="7"/>
    </row>
    <row r="14" spans="1:13" ht="18" customHeight="1" x14ac:dyDescent="0.25">
      <c r="B14" s="5">
        <v>31006</v>
      </c>
      <c r="C14" s="17">
        <v>11009</v>
      </c>
      <c r="D14" s="6" t="s">
        <v>13</v>
      </c>
      <c r="E14" s="6" t="str">
        <f t="shared" si="1"/>
        <v>sensor.rvolt</v>
      </c>
      <c r="F14" s="12">
        <v>2405</v>
      </c>
      <c r="G14" s="12" t="str">
        <f t="shared" si="0"/>
        <v>240.5 V</v>
      </c>
      <c r="H14" s="12" t="s">
        <v>7</v>
      </c>
      <c r="I14" s="6">
        <v>0.1</v>
      </c>
      <c r="J14" s="6" t="s">
        <v>8</v>
      </c>
      <c r="K14" s="6" t="s">
        <v>77</v>
      </c>
      <c r="L14" s="6" t="s">
        <v>32</v>
      </c>
      <c r="M14" s="7"/>
    </row>
    <row r="15" spans="1:13" ht="18" customHeight="1" x14ac:dyDescent="0.25">
      <c r="B15" s="5">
        <v>31007</v>
      </c>
      <c r="C15" s="17">
        <v>11010</v>
      </c>
      <c r="D15" s="6" t="s">
        <v>47</v>
      </c>
      <c r="E15" s="6" t="str">
        <f t="shared" si="1"/>
        <v>sensor.rcurrent</v>
      </c>
      <c r="F15" s="12">
        <v>46</v>
      </c>
      <c r="G15" s="12" t="str">
        <f t="shared" si="0"/>
        <v>4.6 A</v>
      </c>
      <c r="H15" s="12" t="s">
        <v>7</v>
      </c>
      <c r="I15" s="6">
        <v>0.1</v>
      </c>
      <c r="J15" s="6" t="s">
        <v>10</v>
      </c>
      <c r="K15" s="6" t="s">
        <v>78</v>
      </c>
      <c r="L15" s="6" t="s">
        <v>21</v>
      </c>
      <c r="M15" s="7"/>
    </row>
    <row r="16" spans="1:13" ht="18" customHeight="1" x14ac:dyDescent="0.25">
      <c r="B16" s="5">
        <v>31008</v>
      </c>
      <c r="C16" s="17">
        <v>11011</v>
      </c>
      <c r="D16" s="6" t="s">
        <v>20</v>
      </c>
      <c r="E16" s="6" t="str">
        <f t="shared" si="1"/>
        <v>sensor.rpower</v>
      </c>
      <c r="F16" s="12">
        <v>1095</v>
      </c>
      <c r="G16" s="12" t="str">
        <f t="shared" si="0"/>
        <v>1.095 kW</v>
      </c>
      <c r="H16" s="12" t="s">
        <v>7</v>
      </c>
      <c r="I16" s="6">
        <v>1E-3</v>
      </c>
      <c r="J16" s="6" t="s">
        <v>11</v>
      </c>
      <c r="K16" s="6" t="s">
        <v>14</v>
      </c>
      <c r="L16" s="6" t="s">
        <v>79</v>
      </c>
      <c r="M16" s="7"/>
    </row>
    <row r="17" spans="2:13" ht="18" customHeight="1" x14ac:dyDescent="0.25">
      <c r="B17" s="5"/>
      <c r="C17" s="17">
        <v>11012</v>
      </c>
      <c r="D17" s="6"/>
      <c r="E17" s="6" t="str">
        <f t="shared" si="1"/>
        <v/>
      </c>
      <c r="F17" s="12">
        <v>65494</v>
      </c>
      <c r="G17" s="12" t="str">
        <f t="shared" si="0"/>
        <v xml:space="preserve">-4.2 </v>
      </c>
      <c r="H17" s="12" t="s">
        <v>7</v>
      </c>
      <c r="I17" s="6">
        <v>0.1</v>
      </c>
      <c r="J17" s="6"/>
      <c r="K17" s="6"/>
      <c r="L17" s="6"/>
      <c r="M17" s="7"/>
    </row>
    <row r="18" spans="2:13" ht="18" customHeight="1" x14ac:dyDescent="0.25">
      <c r="B18" s="5"/>
      <c r="C18" s="17">
        <v>11013</v>
      </c>
      <c r="D18" s="6"/>
      <c r="E18" s="6" t="str">
        <f t="shared" si="1"/>
        <v/>
      </c>
      <c r="F18" s="12">
        <v>1115</v>
      </c>
      <c r="G18" s="12" t="str">
        <f t="shared" si="0"/>
        <v xml:space="preserve">111.5 </v>
      </c>
      <c r="H18" s="12" t="s">
        <v>7</v>
      </c>
      <c r="I18" s="6">
        <v>0.1</v>
      </c>
      <c r="J18" s="6"/>
      <c r="K18" s="6"/>
      <c r="L18" s="6"/>
      <c r="M18" s="7"/>
    </row>
    <row r="19" spans="2:13" ht="18" customHeight="1" x14ac:dyDescent="0.25">
      <c r="B19" s="5">
        <v>31009</v>
      </c>
      <c r="C19" s="17">
        <v>11014</v>
      </c>
      <c r="D19" s="6" t="s">
        <v>15</v>
      </c>
      <c r="E19" s="6" t="str">
        <f t="shared" si="1"/>
        <v>sensor.rfreq</v>
      </c>
      <c r="F19" s="12">
        <v>5011</v>
      </c>
      <c r="G19" s="12" t="str">
        <f t="shared" si="0"/>
        <v>50.11 Hz</v>
      </c>
      <c r="H19" s="12" t="s">
        <v>7</v>
      </c>
      <c r="I19" s="6">
        <v>0.01</v>
      </c>
      <c r="J19" s="6" t="s">
        <v>16</v>
      </c>
      <c r="K19" s="6" t="s">
        <v>81</v>
      </c>
      <c r="L19" s="6" t="s">
        <v>19</v>
      </c>
      <c r="M19" s="7"/>
    </row>
    <row r="20" spans="2:13" ht="18" customHeight="1" x14ac:dyDescent="0.25">
      <c r="B20" s="5">
        <v>31010</v>
      </c>
      <c r="C20" s="17">
        <v>11015</v>
      </c>
      <c r="D20" s="6" t="s">
        <v>51</v>
      </c>
      <c r="E20" s="6" t="str">
        <f t="shared" si="1"/>
        <v>sensor.eps_rvolt</v>
      </c>
      <c r="F20" s="12">
        <v>2376</v>
      </c>
      <c r="G20" s="12" t="str">
        <f t="shared" si="0"/>
        <v>237.6 V</v>
      </c>
      <c r="H20" s="12" t="s">
        <v>7</v>
      </c>
      <c r="I20" s="6">
        <v>0.1</v>
      </c>
      <c r="J20" s="6" t="s">
        <v>8</v>
      </c>
      <c r="K20" s="6" t="s">
        <v>77</v>
      </c>
      <c r="L20" s="6" t="s">
        <v>80</v>
      </c>
      <c r="M20" s="7"/>
    </row>
    <row r="21" spans="2:13" ht="18" customHeight="1" x14ac:dyDescent="0.25">
      <c r="B21" s="5">
        <v>31011</v>
      </c>
      <c r="C21" s="17">
        <v>11016</v>
      </c>
      <c r="D21" s="6" t="s">
        <v>52</v>
      </c>
      <c r="E21" s="6" t="str">
        <f t="shared" si="1"/>
        <v>sensor.eps_rcurrent</v>
      </c>
      <c r="F21" s="12">
        <v>2</v>
      </c>
      <c r="G21" s="12" t="str">
        <f t="shared" si="0"/>
        <v>0.2 A</v>
      </c>
      <c r="H21" s="12" t="s">
        <v>7</v>
      </c>
      <c r="I21" s="6">
        <v>0.1</v>
      </c>
      <c r="J21" s="6" t="s">
        <v>10</v>
      </c>
      <c r="K21" s="6" t="s">
        <v>78</v>
      </c>
      <c r="L21" s="6" t="s">
        <v>83</v>
      </c>
      <c r="M21" s="7"/>
    </row>
    <row r="22" spans="2:13" ht="18" customHeight="1" x14ac:dyDescent="0.25">
      <c r="B22" s="5">
        <v>31012</v>
      </c>
      <c r="C22" s="17">
        <v>11017</v>
      </c>
      <c r="D22" s="6" t="s">
        <v>53</v>
      </c>
      <c r="E22" s="6" t="str">
        <f t="shared" si="1"/>
        <v>sensor.eps_rpower</v>
      </c>
      <c r="F22" s="12">
        <v>3</v>
      </c>
      <c r="G22" s="12" t="str">
        <f t="shared" si="0"/>
        <v>0.003 kW</v>
      </c>
      <c r="H22" s="12" t="s">
        <v>7</v>
      </c>
      <c r="I22" s="6">
        <v>1E-3</v>
      </c>
      <c r="J22" s="6" t="s">
        <v>11</v>
      </c>
      <c r="K22" s="6" t="s">
        <v>14</v>
      </c>
      <c r="L22" s="6" t="s">
        <v>84</v>
      </c>
      <c r="M22" s="7"/>
    </row>
    <row r="23" spans="2:13" ht="18" customHeight="1" x14ac:dyDescent="0.25">
      <c r="B23" s="5"/>
      <c r="C23" s="17">
        <v>11018</v>
      </c>
      <c r="D23" s="6"/>
      <c r="E23" s="6" t="str">
        <f t="shared" si="1"/>
        <v/>
      </c>
      <c r="F23" s="12">
        <v>0</v>
      </c>
      <c r="G23" s="12" t="str">
        <f t="shared" si="0"/>
        <v xml:space="preserve">0 </v>
      </c>
      <c r="H23" s="12" t="s">
        <v>7</v>
      </c>
      <c r="I23" s="6">
        <v>1</v>
      </c>
      <c r="J23" s="6"/>
      <c r="K23" s="6"/>
      <c r="L23" s="6"/>
      <c r="M23" s="7"/>
    </row>
    <row r="24" spans="2:13" ht="18" customHeight="1" x14ac:dyDescent="0.25">
      <c r="B24" s="5"/>
      <c r="C24" s="17">
        <v>11019</v>
      </c>
      <c r="D24" s="6"/>
      <c r="E24" s="6" t="str">
        <f t="shared" si="1"/>
        <v/>
      </c>
      <c r="F24" s="12">
        <v>49</v>
      </c>
      <c r="G24" s="12" t="str">
        <f t="shared" si="0"/>
        <v xml:space="preserve">0 </v>
      </c>
      <c r="H24" s="12" t="s">
        <v>7</v>
      </c>
      <c r="I24" s="6"/>
      <c r="J24" s="6"/>
      <c r="K24" s="6"/>
      <c r="L24" s="6"/>
      <c r="M24" s="7"/>
    </row>
    <row r="25" spans="2:13" ht="18" customHeight="1" x14ac:dyDescent="0.25">
      <c r="B25" s="5">
        <v>31013</v>
      </c>
      <c r="C25" s="17">
        <v>11020</v>
      </c>
      <c r="D25" s="6" t="s">
        <v>54</v>
      </c>
      <c r="E25" s="6" t="str">
        <f t="shared" si="1"/>
        <v>sensor.eps_rfreq</v>
      </c>
      <c r="F25" s="12">
        <v>5012</v>
      </c>
      <c r="G25" s="12" t="str">
        <f t="shared" si="0"/>
        <v>50.12 Hz</v>
      </c>
      <c r="H25" s="12" t="s">
        <v>7</v>
      </c>
      <c r="I25" s="6">
        <v>0.01</v>
      </c>
      <c r="J25" s="6" t="s">
        <v>16</v>
      </c>
      <c r="K25" s="6" t="s">
        <v>81</v>
      </c>
      <c r="L25" s="6" t="s">
        <v>82</v>
      </c>
      <c r="M25" s="7"/>
    </row>
    <row r="26" spans="2:13" ht="18" customHeight="1" x14ac:dyDescent="0.25">
      <c r="B26" s="5">
        <v>31014</v>
      </c>
      <c r="C26" s="17">
        <v>11021</v>
      </c>
      <c r="D26" s="6" t="s">
        <v>22</v>
      </c>
      <c r="E26" s="6" t="str">
        <f t="shared" si="1"/>
        <v>sensor.grid_ct</v>
      </c>
      <c r="F26" s="12">
        <v>572</v>
      </c>
      <c r="G26" s="12" t="str">
        <f t="shared" si="0"/>
        <v>0.572 kW</v>
      </c>
      <c r="H26" s="12" t="s">
        <v>7</v>
      </c>
      <c r="I26" s="6">
        <v>1E-3</v>
      </c>
      <c r="J26" s="6" t="s">
        <v>11</v>
      </c>
      <c r="K26" s="6" t="s">
        <v>14</v>
      </c>
      <c r="L26" s="6" t="s">
        <v>33</v>
      </c>
      <c r="M26" s="7"/>
    </row>
    <row r="27" spans="2:13" ht="18" customHeight="1" x14ac:dyDescent="0.25">
      <c r="B27" s="5">
        <v>31015</v>
      </c>
      <c r="C27" s="17">
        <v>11022</v>
      </c>
      <c r="D27" s="6" t="s">
        <v>55</v>
      </c>
      <c r="E27" s="6" t="str">
        <f t="shared" si="1"/>
        <v>sensor.ct2_meter</v>
      </c>
      <c r="F27" s="12">
        <v>0</v>
      </c>
      <c r="G27" s="12" t="str">
        <f t="shared" si="0"/>
        <v>0 kW</v>
      </c>
      <c r="H27" s="12" t="s">
        <v>7</v>
      </c>
      <c r="I27" s="6">
        <v>1E-3</v>
      </c>
      <c r="J27" s="6" t="s">
        <v>11</v>
      </c>
      <c r="K27" s="6" t="s">
        <v>14</v>
      </c>
      <c r="L27" s="6" t="s">
        <v>34</v>
      </c>
      <c r="M27" s="7"/>
    </row>
    <row r="28" spans="2:13" ht="18" customHeight="1" x14ac:dyDescent="0.25">
      <c r="B28" s="5">
        <v>31016</v>
      </c>
      <c r="C28" s="17">
        <v>11023</v>
      </c>
      <c r="D28" s="6" t="s">
        <v>35</v>
      </c>
      <c r="E28" s="6" t="str">
        <f t="shared" si="1"/>
        <v>sensor.load_power</v>
      </c>
      <c r="F28" s="12">
        <v>523</v>
      </c>
      <c r="G28" s="12" t="str">
        <f t="shared" si="0"/>
        <v>0.523 kW</v>
      </c>
      <c r="H28" s="12" t="s">
        <v>7</v>
      </c>
      <c r="I28" s="6">
        <v>1E-3</v>
      </c>
      <c r="J28" s="6" t="s">
        <v>11</v>
      </c>
      <c r="K28" s="6" t="s">
        <v>14</v>
      </c>
      <c r="L28" s="6" t="s">
        <v>38</v>
      </c>
      <c r="M28" s="7"/>
    </row>
    <row r="29" spans="2:13" ht="18" customHeight="1" x14ac:dyDescent="0.25">
      <c r="B29" s="5">
        <v>31019</v>
      </c>
      <c r="C29" s="17">
        <v>11024</v>
      </c>
      <c r="D29" s="6" t="s">
        <v>37</v>
      </c>
      <c r="E29" s="6" t="str">
        <f t="shared" si="1"/>
        <v>sensor.invtemp</v>
      </c>
      <c r="F29" s="12">
        <v>311</v>
      </c>
      <c r="G29" s="12" t="str">
        <f t="shared" si="0"/>
        <v>31.1 °C</v>
      </c>
      <c r="H29" s="12" t="s">
        <v>7</v>
      </c>
      <c r="I29" s="6">
        <v>0.1</v>
      </c>
      <c r="J29" s="6" t="s">
        <v>17</v>
      </c>
      <c r="K29" s="6" t="s">
        <v>23</v>
      </c>
      <c r="L29" s="6" t="s">
        <v>42</v>
      </c>
      <c r="M29" s="7"/>
    </row>
    <row r="30" spans="2:13" ht="18" customHeight="1" x14ac:dyDescent="0.25">
      <c r="B30" s="5">
        <v>31018</v>
      </c>
      <c r="C30" s="17">
        <v>11025</v>
      </c>
      <c r="D30" s="6" t="s">
        <v>36</v>
      </c>
      <c r="E30" s="6" t="str">
        <f t="shared" si="1"/>
        <v>sensor.ambtemp</v>
      </c>
      <c r="F30" s="12">
        <v>390</v>
      </c>
      <c r="G30" s="12" t="str">
        <f t="shared" si="0"/>
        <v>39 °C</v>
      </c>
      <c r="H30" s="12" t="s">
        <v>7</v>
      </c>
      <c r="I30" s="6">
        <v>0.1</v>
      </c>
      <c r="J30" s="6" t="s">
        <v>17</v>
      </c>
      <c r="K30" s="6" t="s">
        <v>23</v>
      </c>
      <c r="L30" s="6" t="s">
        <v>43</v>
      </c>
      <c r="M30" s="7"/>
    </row>
    <row r="31" spans="2:13" ht="18" customHeight="1" x14ac:dyDescent="0.25">
      <c r="B31" s="5"/>
      <c r="C31" s="17">
        <v>11026</v>
      </c>
      <c r="D31" s="6"/>
      <c r="E31" s="6" t="str">
        <f t="shared" si="1"/>
        <v/>
      </c>
      <c r="F31" s="12">
        <v>0</v>
      </c>
      <c r="G31" s="12" t="str">
        <f t="shared" si="0"/>
        <v xml:space="preserve">0 </v>
      </c>
      <c r="H31" s="12" t="s">
        <v>7</v>
      </c>
      <c r="I31" s="6"/>
      <c r="J31" s="6"/>
      <c r="K31" s="6"/>
      <c r="L31" s="6"/>
      <c r="M31" s="7"/>
    </row>
    <row r="32" spans="2:13" ht="18" customHeight="1" x14ac:dyDescent="0.25">
      <c r="B32" s="5"/>
      <c r="C32" s="17">
        <v>11027</v>
      </c>
      <c r="D32" s="6"/>
      <c r="E32" s="6" t="str">
        <f t="shared" si="1"/>
        <v/>
      </c>
      <c r="F32" s="12">
        <v>0</v>
      </c>
      <c r="G32" s="12" t="str">
        <f t="shared" si="0"/>
        <v xml:space="preserve">0 </v>
      </c>
      <c r="H32" s="12" t="s">
        <v>7</v>
      </c>
      <c r="I32" s="6"/>
      <c r="J32" s="6"/>
      <c r="K32" s="6"/>
      <c r="L32" s="6"/>
      <c r="M32" s="7"/>
    </row>
    <row r="33" spans="2:13" ht="18" customHeight="1" x14ac:dyDescent="0.25">
      <c r="B33" s="5"/>
      <c r="C33" s="17">
        <v>11028</v>
      </c>
      <c r="D33" s="18" t="s">
        <v>69</v>
      </c>
      <c r="E33" s="6" t="str">
        <f t="shared" si="1"/>
        <v>sensor.inverter_size</v>
      </c>
      <c r="F33" s="12">
        <v>6000</v>
      </c>
      <c r="G33" s="12" t="str">
        <f t="shared" si="0"/>
        <v>6 kW</v>
      </c>
      <c r="H33" s="12" t="s">
        <v>7</v>
      </c>
      <c r="I33" s="6">
        <v>1E-3</v>
      </c>
      <c r="J33" s="6" t="s">
        <v>11</v>
      </c>
      <c r="K33" s="6" t="s">
        <v>14</v>
      </c>
      <c r="L33" s="6" t="s">
        <v>68</v>
      </c>
      <c r="M33" s="7"/>
    </row>
    <row r="34" spans="2:13" ht="18" customHeight="1" x14ac:dyDescent="0.25">
      <c r="B34" s="5"/>
      <c r="C34" s="17">
        <v>11029</v>
      </c>
      <c r="D34" s="6"/>
      <c r="E34" s="6" t="str">
        <f t="shared" si="1"/>
        <v/>
      </c>
      <c r="F34" s="12">
        <v>59536</v>
      </c>
      <c r="G34" s="12" t="str">
        <f t="shared" si="0"/>
        <v xml:space="preserve">-600 </v>
      </c>
      <c r="H34" s="12" t="s">
        <v>7</v>
      </c>
      <c r="I34" s="6">
        <v>0.1</v>
      </c>
      <c r="J34" s="6"/>
      <c r="K34" s="6"/>
      <c r="L34" s="6"/>
      <c r="M34" s="7"/>
    </row>
    <row r="35" spans="2:13" ht="18" customHeight="1" x14ac:dyDescent="0.25">
      <c r="B35" s="5"/>
      <c r="C35" s="17">
        <v>11030</v>
      </c>
      <c r="D35" s="6"/>
      <c r="E35" s="6" t="str">
        <f t="shared" si="1"/>
        <v/>
      </c>
      <c r="F35" s="12">
        <v>0</v>
      </c>
      <c r="G35" s="12" t="str">
        <f t="shared" si="0"/>
        <v xml:space="preserve">0 </v>
      </c>
      <c r="H35" s="12" t="s">
        <v>7</v>
      </c>
      <c r="I35" s="6"/>
      <c r="J35" s="6"/>
      <c r="K35" s="6"/>
      <c r="L35" s="6"/>
      <c r="M35" s="7"/>
    </row>
    <row r="36" spans="2:13" ht="18" customHeight="1" x14ac:dyDescent="0.25">
      <c r="B36" s="5"/>
      <c r="C36" s="17">
        <v>11031</v>
      </c>
      <c r="D36" s="6"/>
      <c r="E36" s="6" t="str">
        <f t="shared" si="1"/>
        <v/>
      </c>
      <c r="F36" s="12">
        <v>0</v>
      </c>
      <c r="G36" s="12" t="str">
        <f t="shared" si="0"/>
        <v xml:space="preserve">0 </v>
      </c>
      <c r="H36" s="12" t="s">
        <v>7</v>
      </c>
      <c r="I36" s="6"/>
      <c r="J36" s="6"/>
      <c r="K36" s="6"/>
      <c r="L36" s="6"/>
      <c r="M36" s="7"/>
    </row>
    <row r="37" spans="2:13" ht="18" customHeight="1" x14ac:dyDescent="0.25">
      <c r="B37" s="5"/>
      <c r="C37" s="17">
        <v>11032</v>
      </c>
      <c r="D37" s="6"/>
      <c r="E37" s="6" t="str">
        <f t="shared" si="1"/>
        <v/>
      </c>
      <c r="F37" s="12">
        <v>514</v>
      </c>
      <c r="G37" s="12" t="str">
        <f t="shared" ref="G37:G53" si="2">IF(F37&gt;32768,F37-65536,F37)*I37 &amp; " " &amp;J37</f>
        <v xml:space="preserve">0 </v>
      </c>
      <c r="H37" s="12" t="s">
        <v>7</v>
      </c>
      <c r="I37" s="6"/>
      <c r="J37" s="6"/>
      <c r="K37" s="6"/>
      <c r="L37" s="6"/>
      <c r="M37" s="7"/>
    </row>
    <row r="38" spans="2:13" ht="18" customHeight="1" x14ac:dyDescent="0.25">
      <c r="B38" s="5"/>
      <c r="C38" s="17">
        <v>11033</v>
      </c>
      <c r="D38" s="6"/>
      <c r="E38" s="6" t="str">
        <f t="shared" si="1"/>
        <v/>
      </c>
      <c r="F38" s="12">
        <v>1282</v>
      </c>
      <c r="G38" s="12" t="str">
        <f t="shared" si="2"/>
        <v xml:space="preserve">0 </v>
      </c>
      <c r="H38" s="12" t="s">
        <v>7</v>
      </c>
      <c r="I38" s="6"/>
      <c r="J38" s="6"/>
      <c r="K38" s="6"/>
      <c r="L38" s="6"/>
      <c r="M38" s="7"/>
    </row>
    <row r="39" spans="2:13" ht="18" customHeight="1" x14ac:dyDescent="0.25">
      <c r="B39" s="5"/>
      <c r="C39" s="17">
        <v>11034</v>
      </c>
      <c r="D39" s="6" t="s">
        <v>86</v>
      </c>
      <c r="E39" s="6" t="str">
        <f t="shared" si="1"/>
        <v>sensor.bat_volt</v>
      </c>
      <c r="F39" s="12">
        <v>2140</v>
      </c>
      <c r="G39" s="12" t="str">
        <f t="shared" si="2"/>
        <v>214 V</v>
      </c>
      <c r="H39" s="12" t="s">
        <v>7</v>
      </c>
      <c r="I39" s="6">
        <v>0.1</v>
      </c>
      <c r="J39" s="6" t="s">
        <v>8</v>
      </c>
      <c r="K39" s="6" t="s">
        <v>77</v>
      </c>
      <c r="L39" s="6" t="s">
        <v>85</v>
      </c>
      <c r="M39" s="7"/>
    </row>
    <row r="40" spans="2:13" ht="18" customHeight="1" x14ac:dyDescent="0.25">
      <c r="B40" s="5"/>
      <c r="C40" s="17">
        <v>11035</v>
      </c>
      <c r="D40" s="6" t="s">
        <v>87</v>
      </c>
      <c r="E40" s="6" t="str">
        <f t="shared" si="1"/>
        <v>sensor.bat_current</v>
      </c>
      <c r="F40" s="12">
        <v>0</v>
      </c>
      <c r="G40" s="12" t="str">
        <f t="shared" si="2"/>
        <v>0 A</v>
      </c>
      <c r="H40" s="12" t="s">
        <v>7</v>
      </c>
      <c r="I40" s="6">
        <v>0.1</v>
      </c>
      <c r="J40" s="6" t="s">
        <v>10</v>
      </c>
      <c r="K40" s="6" t="s">
        <v>78</v>
      </c>
      <c r="L40" s="6" t="s">
        <v>89</v>
      </c>
      <c r="M40" s="7"/>
    </row>
    <row r="41" spans="2:13" ht="18" customHeight="1" x14ac:dyDescent="0.25">
      <c r="B41" s="5">
        <v>31024</v>
      </c>
      <c r="C41" s="17">
        <v>11036</v>
      </c>
      <c r="D41" s="6" t="s">
        <v>88</v>
      </c>
      <c r="E41" s="6" t="str">
        <f t="shared" si="1"/>
        <v>sensor.battery_soc</v>
      </c>
      <c r="F41" s="12">
        <v>100</v>
      </c>
      <c r="G41" s="12" t="str">
        <f t="shared" si="2"/>
        <v>100 %</v>
      </c>
      <c r="H41" s="12" t="s">
        <v>7</v>
      </c>
      <c r="I41" s="6">
        <v>1</v>
      </c>
      <c r="J41" s="6" t="s">
        <v>18</v>
      </c>
      <c r="K41" s="6" t="s">
        <v>12</v>
      </c>
      <c r="L41" s="6" t="s">
        <v>41</v>
      </c>
      <c r="M41" s="7" t="s">
        <v>9</v>
      </c>
    </row>
    <row r="42" spans="2:13" ht="18" customHeight="1" x14ac:dyDescent="0.25">
      <c r="B42" s="5"/>
      <c r="C42" s="17">
        <v>11037</v>
      </c>
      <c r="D42" s="6" t="s">
        <v>65</v>
      </c>
      <c r="E42" s="6" t="str">
        <f t="shared" si="1"/>
        <v>sensor.bms_kwh_remaining</v>
      </c>
      <c r="F42" s="12">
        <v>923</v>
      </c>
      <c r="G42" s="12" t="str">
        <f t="shared" si="2"/>
        <v>9.23 kWh</v>
      </c>
      <c r="H42" s="12" t="s">
        <v>7</v>
      </c>
      <c r="I42" s="6">
        <v>0.01</v>
      </c>
      <c r="J42" s="6" t="s">
        <v>67</v>
      </c>
      <c r="K42" s="6" t="s">
        <v>66</v>
      </c>
      <c r="L42" s="6"/>
      <c r="M42" s="7"/>
    </row>
    <row r="43" spans="2:13" ht="18" customHeight="1" x14ac:dyDescent="0.25">
      <c r="B43" s="5">
        <v>31023</v>
      </c>
      <c r="C43" s="17">
        <v>11038</v>
      </c>
      <c r="D43" s="6" t="s">
        <v>90</v>
      </c>
      <c r="E43" s="6" t="str">
        <f t="shared" si="1"/>
        <v>sensor.battery_temp</v>
      </c>
      <c r="F43" s="12">
        <v>285</v>
      </c>
      <c r="G43" s="12" t="str">
        <f t="shared" si="2"/>
        <v>28.5 °C</v>
      </c>
      <c r="H43" s="12" t="s">
        <v>7</v>
      </c>
      <c r="I43" s="6">
        <v>0.1</v>
      </c>
      <c r="J43" s="6" t="s">
        <v>17</v>
      </c>
      <c r="K43" s="6" t="s">
        <v>23</v>
      </c>
      <c r="L43" s="6" t="s">
        <v>40</v>
      </c>
      <c r="M43" s="7" t="s">
        <v>9</v>
      </c>
    </row>
    <row r="44" spans="2:13" ht="18" customHeight="1" x14ac:dyDescent="0.25">
      <c r="B44" s="5"/>
      <c r="C44" s="17">
        <v>11039</v>
      </c>
      <c r="D44" s="6"/>
      <c r="E44" s="6" t="str">
        <f t="shared" si="1"/>
        <v/>
      </c>
      <c r="F44" s="12">
        <v>2304</v>
      </c>
      <c r="G44" s="12" t="str">
        <f t="shared" si="2"/>
        <v xml:space="preserve">0 </v>
      </c>
      <c r="H44" s="12" t="s">
        <v>7</v>
      </c>
      <c r="I44" s="6"/>
      <c r="J44" s="6"/>
      <c r="K44" s="6"/>
      <c r="L44" s="6"/>
      <c r="M44" s="7"/>
    </row>
    <row r="45" spans="2:13" ht="18" customHeight="1" x14ac:dyDescent="0.25">
      <c r="B45" s="5"/>
      <c r="C45" s="17">
        <v>11040</v>
      </c>
      <c r="D45" s="6"/>
      <c r="E45" s="6" t="str">
        <f t="shared" si="1"/>
        <v/>
      </c>
      <c r="F45" s="12">
        <v>1792</v>
      </c>
      <c r="G45" s="12" t="str">
        <f t="shared" si="2"/>
        <v xml:space="preserve">0 </v>
      </c>
      <c r="H45" s="12" t="s">
        <v>7</v>
      </c>
      <c r="I45" s="6"/>
      <c r="J45" s="6"/>
      <c r="K45" s="6"/>
      <c r="L45" s="6"/>
      <c r="M45" s="7"/>
    </row>
    <row r="46" spans="2:13" ht="18" customHeight="1" x14ac:dyDescent="0.25">
      <c r="B46" s="5"/>
      <c r="C46" s="17">
        <v>11041</v>
      </c>
      <c r="D46" s="6" t="s">
        <v>59</v>
      </c>
      <c r="E46" s="6" t="str">
        <f t="shared" si="1"/>
        <v>sensor.bms_charge_rate</v>
      </c>
      <c r="F46" s="12">
        <v>0</v>
      </c>
      <c r="G46" s="12" t="str">
        <f t="shared" si="2"/>
        <v>0 A</v>
      </c>
      <c r="H46" s="12" t="s">
        <v>7</v>
      </c>
      <c r="I46" s="6">
        <v>0.1</v>
      </c>
      <c r="J46" s="6" t="s">
        <v>10</v>
      </c>
      <c r="K46" s="6" t="s">
        <v>78</v>
      </c>
      <c r="L46" s="6" t="s">
        <v>99</v>
      </c>
      <c r="M46" s="7"/>
    </row>
    <row r="47" spans="2:13" ht="18" customHeight="1" x14ac:dyDescent="0.25">
      <c r="B47" s="5"/>
      <c r="C47" s="17">
        <v>11042</v>
      </c>
      <c r="D47" s="6" t="s">
        <v>61</v>
      </c>
      <c r="E47" s="6" t="str">
        <f t="shared" si="1"/>
        <v>sensor.bms_discharge_rate</v>
      </c>
      <c r="F47" s="12">
        <v>500</v>
      </c>
      <c r="G47" s="12" t="str">
        <f t="shared" si="2"/>
        <v>50 A</v>
      </c>
      <c r="H47" s="12" t="s">
        <v>7</v>
      </c>
      <c r="I47" s="6">
        <v>0.1</v>
      </c>
      <c r="J47" s="6" t="s">
        <v>10</v>
      </c>
      <c r="K47" s="6" t="s">
        <v>78</v>
      </c>
      <c r="L47" s="6" t="s">
        <v>100</v>
      </c>
      <c r="M47" s="7"/>
    </row>
    <row r="48" spans="2:13" ht="18" customHeight="1" x14ac:dyDescent="0.25">
      <c r="B48" s="5"/>
      <c r="C48" s="17">
        <v>11043</v>
      </c>
      <c r="D48" s="6" t="s">
        <v>64</v>
      </c>
      <c r="E48" s="6" t="str">
        <f t="shared" si="1"/>
        <v>sensor.bms_cell_temp_high</v>
      </c>
      <c r="F48" s="12">
        <v>232</v>
      </c>
      <c r="G48" s="12" t="str">
        <f t="shared" si="2"/>
        <v>23.2 °C</v>
      </c>
      <c r="H48" s="12" t="s">
        <v>7</v>
      </c>
      <c r="I48" s="6">
        <v>0.1</v>
      </c>
      <c r="J48" s="6" t="s">
        <v>17</v>
      </c>
      <c r="K48" s="6" t="s">
        <v>23</v>
      </c>
      <c r="L48" s="6" t="s">
        <v>104</v>
      </c>
      <c r="M48" s="7"/>
    </row>
    <row r="49" spans="2:13" ht="18" customHeight="1" x14ac:dyDescent="0.25">
      <c r="B49" s="5"/>
      <c r="C49" s="17">
        <v>11044</v>
      </c>
      <c r="D49" s="6" t="s">
        <v>62</v>
      </c>
      <c r="E49" s="6" t="str">
        <f t="shared" si="1"/>
        <v>sensor.bms_cell_temp_low</v>
      </c>
      <c r="F49" s="12">
        <v>198</v>
      </c>
      <c r="G49" s="12" t="str">
        <f t="shared" si="2"/>
        <v>19.8 °C</v>
      </c>
      <c r="H49" s="12" t="s">
        <v>7</v>
      </c>
      <c r="I49" s="6">
        <v>0.1</v>
      </c>
      <c r="J49" s="6" t="s">
        <v>17</v>
      </c>
      <c r="K49" s="6" t="s">
        <v>23</v>
      </c>
      <c r="L49" s="6" t="s">
        <v>101</v>
      </c>
      <c r="M49" s="7"/>
    </row>
    <row r="50" spans="2:13" ht="18" customHeight="1" x14ac:dyDescent="0.25">
      <c r="B50" s="5"/>
      <c r="C50" s="17">
        <v>11045</v>
      </c>
      <c r="D50" s="6" t="s">
        <v>58</v>
      </c>
      <c r="E50" s="6" t="str">
        <f t="shared" si="1"/>
        <v>sensor.bms_cell_mv_high</v>
      </c>
      <c r="F50" s="12">
        <v>3349</v>
      </c>
      <c r="G50" s="12" t="str">
        <f t="shared" si="2"/>
        <v>3349 mV</v>
      </c>
      <c r="H50" s="12" t="s">
        <v>7</v>
      </c>
      <c r="I50" s="6">
        <v>1</v>
      </c>
      <c r="J50" s="6" t="s">
        <v>60</v>
      </c>
      <c r="K50" s="6" t="s">
        <v>77</v>
      </c>
      <c r="L50" s="6" t="s">
        <v>102</v>
      </c>
      <c r="M50" s="7"/>
    </row>
    <row r="51" spans="2:13" ht="18" customHeight="1" x14ac:dyDescent="0.25">
      <c r="B51" s="5"/>
      <c r="C51" s="17">
        <v>11046</v>
      </c>
      <c r="D51" s="6" t="s">
        <v>63</v>
      </c>
      <c r="E51" s="6" t="str">
        <f t="shared" si="1"/>
        <v>sensor.bms_cell_mv_low</v>
      </c>
      <c r="F51" s="12">
        <v>3341</v>
      </c>
      <c r="G51" s="12" t="str">
        <f t="shared" si="2"/>
        <v>3341 mV</v>
      </c>
      <c r="H51" s="12" t="s">
        <v>7</v>
      </c>
      <c r="I51" s="6">
        <v>1</v>
      </c>
      <c r="J51" s="6" t="s">
        <v>60</v>
      </c>
      <c r="K51" s="6" t="s">
        <v>77</v>
      </c>
      <c r="L51" s="6" t="s">
        <v>103</v>
      </c>
      <c r="M51" s="7"/>
    </row>
    <row r="52" spans="2:13" ht="18" customHeight="1" x14ac:dyDescent="0.25">
      <c r="B52" s="5"/>
      <c r="C52" s="17">
        <v>11047</v>
      </c>
      <c r="D52" s="6"/>
      <c r="E52" s="6" t="str">
        <f t="shared" si="1"/>
        <v/>
      </c>
      <c r="F52" s="12">
        <v>4</v>
      </c>
      <c r="G52" s="12" t="str">
        <f t="shared" si="2"/>
        <v xml:space="preserve">0 </v>
      </c>
      <c r="H52" s="12" t="s">
        <v>7</v>
      </c>
      <c r="I52" s="6"/>
      <c r="J52" s="6"/>
      <c r="K52" s="6"/>
      <c r="L52" s="6"/>
      <c r="M52" s="7"/>
    </row>
    <row r="53" spans="2:13" ht="18" customHeight="1" x14ac:dyDescent="0.25">
      <c r="B53" s="5"/>
      <c r="C53" s="17">
        <v>11048</v>
      </c>
      <c r="D53" s="6" t="s">
        <v>97</v>
      </c>
      <c r="E53" s="6" t="str">
        <f t="shared" si="1"/>
        <v>sensor.bms_cycle_count</v>
      </c>
      <c r="F53" s="12">
        <v>49</v>
      </c>
      <c r="G53" s="12" t="str">
        <f t="shared" si="2"/>
        <v xml:space="preserve">49 </v>
      </c>
      <c r="H53" s="12" t="s">
        <v>7</v>
      </c>
      <c r="I53" s="6">
        <v>1</v>
      </c>
      <c r="J53" s="6"/>
      <c r="K53" s="6"/>
      <c r="L53" s="6" t="s">
        <v>98</v>
      </c>
      <c r="M53" s="7"/>
    </row>
    <row r="54" spans="2:13" ht="18" customHeight="1" x14ac:dyDescent="0.25">
      <c r="B54" s="5"/>
      <c r="C54" s="17">
        <v>11049</v>
      </c>
      <c r="D54" s="6" t="s">
        <v>124</v>
      </c>
      <c r="E54" s="6" t="str">
        <f t="shared" si="1"/>
        <v>sensor.bms_kwh_total</v>
      </c>
      <c r="F54" s="12">
        <v>6171</v>
      </c>
      <c r="G54" s="12" t="str">
        <f>F54*I54 &amp; " " &amp;J54</f>
        <v>6.171 kWh</v>
      </c>
      <c r="H54" s="12" t="s">
        <v>115</v>
      </c>
      <c r="I54" s="6">
        <v>1E-3</v>
      </c>
      <c r="J54" s="6" t="s">
        <v>67</v>
      </c>
      <c r="K54" s="6" t="s">
        <v>66</v>
      </c>
      <c r="L54" s="6" t="s">
        <v>125</v>
      </c>
      <c r="M54" s="7"/>
    </row>
    <row r="55" spans="2:13" ht="18" customHeight="1" x14ac:dyDescent="0.25">
      <c r="B55" s="5"/>
      <c r="C55" s="17">
        <v>11050</v>
      </c>
      <c r="D55" s="6"/>
      <c r="E55" s="6" t="str">
        <f t="shared" si="1"/>
        <v/>
      </c>
      <c r="F55" s="12">
        <v>0</v>
      </c>
      <c r="G55" s="12" t="str">
        <f t="shared" ref="G55:G73" si="3">IF(F55&gt;32768,F55-65536,F55)*I55 &amp; " " &amp;J55</f>
        <v xml:space="preserve">0 </v>
      </c>
      <c r="H55" s="12" t="s">
        <v>7</v>
      </c>
      <c r="I55" s="6"/>
      <c r="J55" s="6"/>
      <c r="K55" s="6"/>
      <c r="L55" s="6" t="s">
        <v>39</v>
      </c>
      <c r="M55" s="7"/>
    </row>
    <row r="56" spans="2:13" ht="18" customHeight="1" x14ac:dyDescent="0.25">
      <c r="B56" s="5"/>
      <c r="C56" s="17">
        <v>11051</v>
      </c>
      <c r="D56" s="6"/>
      <c r="E56" s="6" t="str">
        <f t="shared" si="1"/>
        <v/>
      </c>
      <c r="F56" s="12">
        <v>0</v>
      </c>
      <c r="G56" s="12" t="str">
        <f t="shared" si="3"/>
        <v xml:space="preserve">0 </v>
      </c>
      <c r="H56" s="12" t="s">
        <v>7</v>
      </c>
      <c r="I56" s="6"/>
      <c r="J56" s="6"/>
      <c r="K56" s="6"/>
      <c r="L56" s="6" t="s">
        <v>39</v>
      </c>
      <c r="M56" s="7"/>
    </row>
    <row r="57" spans="2:13" ht="18" customHeight="1" x14ac:dyDescent="0.25">
      <c r="B57" s="5"/>
      <c r="C57" s="17">
        <v>11052</v>
      </c>
      <c r="D57" s="6"/>
      <c r="E57" s="6" t="str">
        <f t="shared" si="1"/>
        <v/>
      </c>
      <c r="F57" s="12">
        <v>0</v>
      </c>
      <c r="G57" s="12" t="str">
        <f t="shared" si="3"/>
        <v xml:space="preserve">0 </v>
      </c>
      <c r="H57" s="12" t="s">
        <v>7</v>
      </c>
      <c r="I57" s="6"/>
      <c r="J57" s="6"/>
      <c r="K57" s="6"/>
      <c r="L57" s="6" t="s">
        <v>39</v>
      </c>
      <c r="M57" s="7"/>
    </row>
    <row r="58" spans="2:13" ht="18" customHeight="1" x14ac:dyDescent="0.25">
      <c r="B58" s="5"/>
      <c r="C58" s="17">
        <v>11053</v>
      </c>
      <c r="D58" s="6"/>
      <c r="E58" s="6" t="str">
        <f t="shared" si="1"/>
        <v/>
      </c>
      <c r="F58" s="12">
        <v>0</v>
      </c>
      <c r="G58" s="12" t="str">
        <f t="shared" si="3"/>
        <v xml:space="preserve">0 </v>
      </c>
      <c r="H58" s="12" t="s">
        <v>7</v>
      </c>
      <c r="I58" s="6"/>
      <c r="J58" s="6"/>
      <c r="K58" s="6"/>
      <c r="L58" s="6" t="s">
        <v>39</v>
      </c>
      <c r="M58" s="7"/>
    </row>
    <row r="59" spans="2:13" ht="18" customHeight="1" x14ac:dyDescent="0.25">
      <c r="B59" s="5"/>
      <c r="C59" s="17">
        <v>11054</v>
      </c>
      <c r="D59" s="6"/>
      <c r="E59" s="6" t="str">
        <f t="shared" si="1"/>
        <v/>
      </c>
      <c r="F59" s="12">
        <v>0</v>
      </c>
      <c r="G59" s="12" t="str">
        <f t="shared" si="3"/>
        <v xml:space="preserve">0 </v>
      </c>
      <c r="H59" s="12" t="s">
        <v>7</v>
      </c>
      <c r="I59" s="6"/>
      <c r="J59" s="6"/>
      <c r="K59" s="6"/>
      <c r="L59" s="6" t="s">
        <v>39</v>
      </c>
      <c r="M59" s="7"/>
    </row>
    <row r="60" spans="2:13" ht="18" customHeight="1" x14ac:dyDescent="0.25">
      <c r="B60" s="5"/>
      <c r="C60" s="17">
        <v>11055</v>
      </c>
      <c r="D60" s="6"/>
      <c r="E60" s="6" t="str">
        <f t="shared" si="1"/>
        <v/>
      </c>
      <c r="F60" s="12">
        <v>0</v>
      </c>
      <c r="G60" s="12" t="str">
        <f t="shared" si="3"/>
        <v xml:space="preserve">0 </v>
      </c>
      <c r="H60" s="12" t="s">
        <v>7</v>
      </c>
      <c r="I60" s="6"/>
      <c r="J60" s="6"/>
      <c r="K60" s="6"/>
      <c r="L60" s="6" t="s">
        <v>39</v>
      </c>
      <c r="M60" s="7"/>
    </row>
    <row r="61" spans="2:13" ht="18" customHeight="1" x14ac:dyDescent="0.25">
      <c r="B61" s="5"/>
      <c r="C61" s="17">
        <v>11056</v>
      </c>
      <c r="D61" s="6"/>
      <c r="E61" s="6" t="str">
        <f t="shared" si="1"/>
        <v/>
      </c>
      <c r="F61" s="12">
        <v>0</v>
      </c>
      <c r="G61" s="12" t="str">
        <f t="shared" si="3"/>
        <v xml:space="preserve">0 </v>
      </c>
      <c r="H61" s="12" t="s">
        <v>7</v>
      </c>
      <c r="I61" s="6"/>
      <c r="J61" s="6"/>
      <c r="K61" s="6"/>
      <c r="L61" s="6" t="s">
        <v>39</v>
      </c>
      <c r="M61" s="7"/>
    </row>
    <row r="62" spans="2:13" ht="18" customHeight="1" x14ac:dyDescent="0.25">
      <c r="B62" s="5"/>
      <c r="C62" s="17">
        <v>11057</v>
      </c>
      <c r="D62" s="6"/>
      <c r="E62" s="6" t="str">
        <f t="shared" si="1"/>
        <v/>
      </c>
      <c r="F62" s="12">
        <v>0</v>
      </c>
      <c r="G62" s="12" t="str">
        <f t="shared" si="3"/>
        <v xml:space="preserve">0 </v>
      </c>
      <c r="H62" s="12" t="s">
        <v>7</v>
      </c>
      <c r="I62" s="6"/>
      <c r="J62" s="6"/>
      <c r="K62" s="6"/>
      <c r="L62" s="6" t="s">
        <v>39</v>
      </c>
      <c r="M62" s="7"/>
    </row>
    <row r="63" spans="2:13" ht="18" customHeight="1" x14ac:dyDescent="0.25">
      <c r="B63" s="5"/>
      <c r="C63" s="17">
        <v>11058</v>
      </c>
      <c r="D63" s="6"/>
      <c r="E63" s="6" t="str">
        <f t="shared" si="1"/>
        <v/>
      </c>
      <c r="F63" s="12">
        <v>0</v>
      </c>
      <c r="G63" s="12" t="str">
        <f t="shared" si="3"/>
        <v xml:space="preserve">0 </v>
      </c>
      <c r="H63" s="12" t="s">
        <v>7</v>
      </c>
      <c r="I63" s="6"/>
      <c r="J63" s="6"/>
      <c r="K63" s="6"/>
      <c r="L63" s="6" t="s">
        <v>39</v>
      </c>
      <c r="M63" s="7"/>
    </row>
    <row r="64" spans="2:13" ht="18" customHeight="1" x14ac:dyDescent="0.25">
      <c r="B64" s="5"/>
      <c r="C64" s="17">
        <v>11059</v>
      </c>
      <c r="D64" s="6"/>
      <c r="E64" s="6" t="str">
        <f t="shared" si="1"/>
        <v/>
      </c>
      <c r="F64" s="12">
        <v>0</v>
      </c>
      <c r="G64" s="12" t="str">
        <f t="shared" si="3"/>
        <v xml:space="preserve">0 </v>
      </c>
      <c r="H64" s="12" t="s">
        <v>7</v>
      </c>
      <c r="I64" s="6"/>
      <c r="J64" s="6"/>
      <c r="K64" s="6"/>
      <c r="L64" s="6" t="s">
        <v>39</v>
      </c>
      <c r="M64" s="7"/>
    </row>
    <row r="65" spans="2:13" ht="18" customHeight="1" x14ac:dyDescent="0.25">
      <c r="B65" s="5"/>
      <c r="C65" s="17">
        <v>11060</v>
      </c>
      <c r="D65" s="6"/>
      <c r="E65" s="6" t="str">
        <f t="shared" si="1"/>
        <v/>
      </c>
      <c r="F65" s="12">
        <v>1</v>
      </c>
      <c r="G65" s="12" t="str">
        <f t="shared" si="3"/>
        <v xml:space="preserve">0 </v>
      </c>
      <c r="H65" s="12" t="s">
        <v>7</v>
      </c>
      <c r="I65" s="6"/>
      <c r="J65" s="6"/>
      <c r="K65" s="6"/>
      <c r="L65" s="6"/>
      <c r="M65" s="7"/>
    </row>
    <row r="66" spans="2:13" ht="18" customHeight="1" x14ac:dyDescent="0.25">
      <c r="B66" s="5"/>
      <c r="C66" s="17">
        <v>11061</v>
      </c>
      <c r="D66" s="6"/>
      <c r="E66" s="6" t="str">
        <f t="shared" si="1"/>
        <v/>
      </c>
      <c r="F66" s="12">
        <v>0</v>
      </c>
      <c r="G66" s="12" t="str">
        <f t="shared" si="3"/>
        <v xml:space="preserve">0 </v>
      </c>
      <c r="H66" s="12" t="s">
        <v>7</v>
      </c>
      <c r="I66" s="6"/>
      <c r="J66" s="6"/>
      <c r="K66" s="6"/>
      <c r="L66" s="6" t="s">
        <v>39</v>
      </c>
      <c r="M66" s="7"/>
    </row>
    <row r="67" spans="2:13" ht="18" customHeight="1" x14ac:dyDescent="0.25">
      <c r="B67" s="5"/>
      <c r="C67" s="17">
        <v>11062</v>
      </c>
      <c r="D67" s="6"/>
      <c r="E67" s="6" t="str">
        <f t="shared" si="1"/>
        <v/>
      </c>
      <c r="F67" s="12">
        <v>0</v>
      </c>
      <c r="G67" s="12" t="str">
        <f t="shared" si="3"/>
        <v xml:space="preserve">0 </v>
      </c>
      <c r="H67" s="12" t="s">
        <v>7</v>
      </c>
      <c r="I67" s="6"/>
      <c r="J67" s="6"/>
      <c r="K67" s="6"/>
      <c r="L67" s="6" t="s">
        <v>39</v>
      </c>
      <c r="M67" s="7"/>
    </row>
    <row r="68" spans="2:13" ht="18" customHeight="1" x14ac:dyDescent="0.25">
      <c r="B68" s="5"/>
      <c r="C68" s="17">
        <v>11063</v>
      </c>
      <c r="D68" s="6"/>
      <c r="E68" s="6" t="str">
        <f t="shared" si="1"/>
        <v/>
      </c>
      <c r="F68" s="12">
        <v>0</v>
      </c>
      <c r="G68" s="12" t="str">
        <f t="shared" si="3"/>
        <v xml:space="preserve">0 </v>
      </c>
      <c r="H68" s="12" t="s">
        <v>7</v>
      </c>
      <c r="I68" s="6"/>
      <c r="J68" s="6"/>
      <c r="K68" s="6"/>
      <c r="L68" s="6" t="s">
        <v>39</v>
      </c>
      <c r="M68" s="7"/>
    </row>
    <row r="69" spans="2:13" ht="18" customHeight="1" x14ac:dyDescent="0.25">
      <c r="B69" s="5"/>
      <c r="C69" s="17">
        <v>11064</v>
      </c>
      <c r="D69" s="6"/>
      <c r="E69" s="6" t="str">
        <f t="shared" si="1"/>
        <v/>
      </c>
      <c r="F69" s="12">
        <v>0</v>
      </c>
      <c r="G69" s="12" t="str">
        <f t="shared" si="3"/>
        <v xml:space="preserve">0 </v>
      </c>
      <c r="H69" s="12" t="s">
        <v>7</v>
      </c>
      <c r="I69" s="6"/>
      <c r="J69" s="6"/>
      <c r="K69" s="6"/>
      <c r="L69" s="6" t="s">
        <v>39</v>
      </c>
      <c r="M69" s="7"/>
    </row>
    <row r="70" spans="2:13" ht="18" customHeight="1" x14ac:dyDescent="0.25">
      <c r="B70" s="5"/>
      <c r="C70" s="17">
        <v>11065</v>
      </c>
      <c r="D70" s="6"/>
      <c r="E70" s="6" t="str">
        <f t="shared" si="1"/>
        <v/>
      </c>
      <c r="F70" s="12">
        <v>0</v>
      </c>
      <c r="G70" s="12" t="str">
        <f t="shared" si="3"/>
        <v xml:space="preserve">0 </v>
      </c>
      <c r="H70" s="12" t="s">
        <v>7</v>
      </c>
      <c r="I70" s="6"/>
      <c r="J70" s="6"/>
      <c r="K70" s="6"/>
      <c r="L70" s="6" t="s">
        <v>39</v>
      </c>
      <c r="M70" s="7"/>
    </row>
    <row r="71" spans="2:13" ht="18" customHeight="1" x14ac:dyDescent="0.25">
      <c r="B71" s="5"/>
      <c r="C71" s="17">
        <v>11066</v>
      </c>
      <c r="D71" s="6"/>
      <c r="E71" s="6" t="str">
        <f t="shared" ref="E71:E120" si="4">IF(D71&lt;&gt;"",CONCATENATE(E$2,SUBSTITUTE(LOWER(D71)," ","_")),"")</f>
        <v/>
      </c>
      <c r="F71" s="12">
        <v>0</v>
      </c>
      <c r="G71" s="12" t="str">
        <f t="shared" si="3"/>
        <v xml:space="preserve">0 </v>
      </c>
      <c r="H71" s="12" t="s">
        <v>7</v>
      </c>
      <c r="I71" s="6"/>
      <c r="J71" s="6"/>
      <c r="K71" s="6"/>
      <c r="L71" s="6" t="s">
        <v>39</v>
      </c>
      <c r="M71" s="7"/>
    </row>
    <row r="72" spans="2:13" ht="18" customHeight="1" x14ac:dyDescent="0.25">
      <c r="B72" s="5"/>
      <c r="C72" s="17">
        <v>11067</v>
      </c>
      <c r="D72" s="6"/>
      <c r="E72" s="6" t="str">
        <f t="shared" si="4"/>
        <v/>
      </c>
      <c r="F72" s="12">
        <v>0</v>
      </c>
      <c r="G72" s="12" t="str">
        <f t="shared" si="3"/>
        <v xml:space="preserve">0 </v>
      </c>
      <c r="H72" s="12" t="s">
        <v>7</v>
      </c>
      <c r="I72" s="6"/>
      <c r="J72" s="6"/>
      <c r="K72" s="6"/>
      <c r="L72" s="6" t="s">
        <v>39</v>
      </c>
      <c r="M72" s="7"/>
    </row>
    <row r="73" spans="2:13" ht="18" customHeight="1" x14ac:dyDescent="0.25">
      <c r="B73" s="5"/>
      <c r="C73" s="17">
        <v>11068</v>
      </c>
      <c r="D73" s="6"/>
      <c r="E73" s="6" t="str">
        <f t="shared" si="4"/>
        <v/>
      </c>
      <c r="F73" s="12">
        <v>0</v>
      </c>
      <c r="G73" s="12" t="str">
        <f t="shared" si="3"/>
        <v xml:space="preserve">0 </v>
      </c>
      <c r="H73" s="12" t="s">
        <v>7</v>
      </c>
      <c r="I73" s="6"/>
      <c r="J73" s="6"/>
      <c r="K73" s="6"/>
      <c r="L73" s="6" t="s">
        <v>39</v>
      </c>
      <c r="M73" s="7"/>
    </row>
    <row r="74" spans="2:13" ht="18" customHeight="1" x14ac:dyDescent="0.25">
      <c r="B74" s="5"/>
      <c r="C74" s="17">
        <v>11069</v>
      </c>
      <c r="D74" s="24" t="s">
        <v>126</v>
      </c>
      <c r="E74" s="6" t="str">
        <f t="shared" si="4"/>
        <v>sensor.solar_energy_total</v>
      </c>
      <c r="F74" s="12">
        <v>0</v>
      </c>
      <c r="G74" s="12"/>
      <c r="H74" s="12"/>
      <c r="I74" s="6"/>
      <c r="J74" s="6"/>
      <c r="K74" s="6"/>
      <c r="L74" s="6" t="s">
        <v>113</v>
      </c>
      <c r="M74" s="7"/>
    </row>
    <row r="75" spans="2:13" ht="18" customHeight="1" x14ac:dyDescent="0.25">
      <c r="B75" s="5"/>
      <c r="C75" s="17">
        <v>11070</v>
      </c>
      <c r="D75" s="6" t="s">
        <v>126</v>
      </c>
      <c r="E75" s="6" t="str">
        <f t="shared" si="4"/>
        <v>sensor.solar_energy_total</v>
      </c>
      <c r="F75" s="12">
        <v>7110</v>
      </c>
      <c r="G75" s="12" t="str">
        <f>(F74*65536 + F75)*I75 &amp; " " &amp;J75</f>
        <v>711 kWh</v>
      </c>
      <c r="H75" s="12" t="s">
        <v>114</v>
      </c>
      <c r="I75" s="6">
        <v>0.1</v>
      </c>
      <c r="J75" s="6" t="s">
        <v>67</v>
      </c>
      <c r="K75" s="6" t="s">
        <v>66</v>
      </c>
      <c r="L75" s="6"/>
      <c r="M75" s="7"/>
    </row>
    <row r="76" spans="2:13" ht="18" customHeight="1" x14ac:dyDescent="0.25">
      <c r="B76" s="5"/>
      <c r="C76" s="17">
        <v>11071</v>
      </c>
      <c r="D76" s="6" t="s">
        <v>70</v>
      </c>
      <c r="E76" s="6" t="str">
        <f t="shared" si="4"/>
        <v>sensor.solar_energy_today</v>
      </c>
      <c r="F76" s="12">
        <v>97</v>
      </c>
      <c r="G76" s="12" t="str">
        <f>F76*I76 &amp; " " &amp;J76</f>
        <v>9.7 kWh</v>
      </c>
      <c r="H76" s="12" t="s">
        <v>115</v>
      </c>
      <c r="I76" s="6">
        <v>0.1</v>
      </c>
      <c r="J76" s="6" t="s">
        <v>67</v>
      </c>
      <c r="K76" s="6" t="s">
        <v>66</v>
      </c>
      <c r="L76" s="6"/>
      <c r="M76" s="7"/>
    </row>
    <row r="77" spans="2:13" ht="18" customHeight="1" x14ac:dyDescent="0.25">
      <c r="B77" s="5"/>
      <c r="C77" s="17">
        <v>11072</v>
      </c>
      <c r="D77" s="24" t="s">
        <v>127</v>
      </c>
      <c r="E77" s="6" t="str">
        <f t="shared" si="4"/>
        <v>sensor.battery_charge_total</v>
      </c>
      <c r="F77" s="12">
        <v>0</v>
      </c>
      <c r="G77" s="12"/>
      <c r="H77" s="12"/>
      <c r="I77" s="6"/>
      <c r="J77" s="6"/>
      <c r="K77" s="6"/>
      <c r="L77" s="6" t="s">
        <v>113</v>
      </c>
      <c r="M77" s="7"/>
    </row>
    <row r="78" spans="2:13" ht="18" customHeight="1" x14ac:dyDescent="0.25">
      <c r="B78" s="5"/>
      <c r="C78" s="17">
        <v>11073</v>
      </c>
      <c r="D78" s="6" t="s">
        <v>127</v>
      </c>
      <c r="E78" s="6" t="str">
        <f t="shared" si="4"/>
        <v>sensor.battery_charge_total</v>
      </c>
      <c r="F78" s="12">
        <v>5424</v>
      </c>
      <c r="G78" s="12" t="str">
        <f>(F77*65536 + F78)*I78 &amp; " " &amp;J78</f>
        <v>542.4 kWh</v>
      </c>
      <c r="H78" s="12" t="s">
        <v>114</v>
      </c>
      <c r="I78" s="6">
        <v>0.1</v>
      </c>
      <c r="J78" s="6" t="s">
        <v>67</v>
      </c>
      <c r="K78" s="6" t="s">
        <v>66</v>
      </c>
      <c r="L78" s="6"/>
      <c r="M78" s="7"/>
    </row>
    <row r="79" spans="2:13" ht="18" customHeight="1" x14ac:dyDescent="0.25">
      <c r="B79" s="5"/>
      <c r="C79" s="17">
        <v>11074</v>
      </c>
      <c r="D79" s="6" t="s">
        <v>71</v>
      </c>
      <c r="E79" s="6" t="str">
        <f t="shared" si="4"/>
        <v>sensor.battery_charge_today</v>
      </c>
      <c r="F79" s="12">
        <v>63</v>
      </c>
      <c r="G79" s="12" t="str">
        <f>F79*I79 &amp; " " &amp;J79</f>
        <v>6.3 kWh</v>
      </c>
      <c r="H79" s="12" t="s">
        <v>115</v>
      </c>
      <c r="I79" s="6">
        <v>0.1</v>
      </c>
      <c r="J79" s="6" t="s">
        <v>67</v>
      </c>
      <c r="K79" s="6" t="s">
        <v>66</v>
      </c>
      <c r="L79" s="6"/>
      <c r="M79" s="7"/>
    </row>
    <row r="80" spans="2:13" ht="18" customHeight="1" x14ac:dyDescent="0.25">
      <c r="B80" s="5"/>
      <c r="C80" s="17">
        <v>11075</v>
      </c>
      <c r="D80" s="24" t="s">
        <v>128</v>
      </c>
      <c r="E80" s="6" t="str">
        <f t="shared" si="4"/>
        <v>sensor.battery_discharge_total</v>
      </c>
      <c r="F80" s="12">
        <v>0</v>
      </c>
      <c r="G80" s="12"/>
      <c r="H80" s="12"/>
      <c r="I80" s="6"/>
      <c r="J80" s="6"/>
      <c r="K80" s="6"/>
      <c r="L80" s="6" t="s">
        <v>113</v>
      </c>
      <c r="M80" s="7"/>
    </row>
    <row r="81" spans="2:13" ht="18" customHeight="1" x14ac:dyDescent="0.25">
      <c r="B81" s="5"/>
      <c r="C81" s="17">
        <v>11076</v>
      </c>
      <c r="D81" s="6" t="s">
        <v>128</v>
      </c>
      <c r="E81" s="6" t="str">
        <f t="shared" si="4"/>
        <v>sensor.battery_discharge_total</v>
      </c>
      <c r="F81" s="12">
        <v>4775</v>
      </c>
      <c r="G81" s="12" t="str">
        <f>(F80*65536 + F81)*I81 &amp; " " &amp;J81</f>
        <v>477.5 kWh</v>
      </c>
      <c r="H81" s="12" t="s">
        <v>114</v>
      </c>
      <c r="I81" s="6">
        <v>0.1</v>
      </c>
      <c r="J81" s="6" t="s">
        <v>67</v>
      </c>
      <c r="K81" s="6" t="s">
        <v>66</v>
      </c>
      <c r="L81" s="6"/>
      <c r="M81" s="7"/>
    </row>
    <row r="82" spans="2:13" ht="18" customHeight="1" x14ac:dyDescent="0.25">
      <c r="B82" s="5"/>
      <c r="C82" s="17">
        <v>11077</v>
      </c>
      <c r="D82" s="6" t="s">
        <v>72</v>
      </c>
      <c r="E82" s="6" t="str">
        <f t="shared" si="4"/>
        <v>sensor.battery_discharge_today</v>
      </c>
      <c r="F82" s="12">
        <v>28</v>
      </c>
      <c r="G82" s="12" t="str">
        <f>F82*I82 &amp; " " &amp;J82</f>
        <v>2.8 kWh</v>
      </c>
      <c r="H82" s="12" t="s">
        <v>115</v>
      </c>
      <c r="I82" s="6">
        <v>0.1</v>
      </c>
      <c r="J82" s="6" t="s">
        <v>67</v>
      </c>
      <c r="K82" s="6" t="s">
        <v>66</v>
      </c>
      <c r="L82" s="6"/>
      <c r="M82" s="7"/>
    </row>
    <row r="83" spans="2:13" ht="18" customHeight="1" x14ac:dyDescent="0.25">
      <c r="B83" s="5"/>
      <c r="C83" s="17">
        <v>11078</v>
      </c>
      <c r="D83" s="24" t="s">
        <v>129</v>
      </c>
      <c r="E83" s="6" t="str">
        <f t="shared" si="4"/>
        <v>sensor.feed_in_energy_total</v>
      </c>
      <c r="F83" s="12">
        <v>0</v>
      </c>
      <c r="G83" s="12"/>
      <c r="H83" s="12"/>
      <c r="I83" s="6"/>
      <c r="J83" s="6"/>
      <c r="K83" s="6"/>
      <c r="L83" s="6" t="s">
        <v>113</v>
      </c>
      <c r="M83" s="7"/>
    </row>
    <row r="84" spans="2:13" ht="18" customHeight="1" x14ac:dyDescent="0.25">
      <c r="B84" s="5"/>
      <c r="C84" s="17">
        <v>11079</v>
      </c>
      <c r="D84" s="6" t="s">
        <v>129</v>
      </c>
      <c r="E84" s="6" t="str">
        <f t="shared" si="4"/>
        <v>sensor.feed_in_energy_total</v>
      </c>
      <c r="F84" s="12">
        <v>1562</v>
      </c>
      <c r="G84" s="12" t="str">
        <f>(F83*65536 + F84)*I84 &amp; " " &amp;J84</f>
        <v>156.2 kWh</v>
      </c>
      <c r="H84" s="12" t="s">
        <v>114</v>
      </c>
      <c r="I84" s="6">
        <v>0.1</v>
      </c>
      <c r="J84" s="6" t="s">
        <v>67</v>
      </c>
      <c r="K84" s="6" t="s">
        <v>66</v>
      </c>
      <c r="L84" s="6"/>
      <c r="M84" s="7"/>
    </row>
    <row r="85" spans="2:13" ht="18" customHeight="1" x14ac:dyDescent="0.25">
      <c r="B85" s="5"/>
      <c r="C85" s="17">
        <v>11080</v>
      </c>
      <c r="D85" s="6" t="s">
        <v>73</v>
      </c>
      <c r="E85" s="6" t="str">
        <f t="shared" si="4"/>
        <v>sensor.feed_in_energy_today</v>
      </c>
      <c r="F85" s="12">
        <v>27</v>
      </c>
      <c r="G85" s="12" t="str">
        <f>F85*I85 &amp; " " &amp;J85</f>
        <v>2.7 kWh</v>
      </c>
      <c r="H85" s="12" t="s">
        <v>115</v>
      </c>
      <c r="I85" s="6">
        <v>0.1</v>
      </c>
      <c r="J85" s="6" t="s">
        <v>67</v>
      </c>
      <c r="K85" s="6" t="s">
        <v>66</v>
      </c>
      <c r="L85" s="6"/>
      <c r="M85" s="7"/>
    </row>
    <row r="86" spans="2:13" ht="18" customHeight="1" x14ac:dyDescent="0.25">
      <c r="B86" s="5"/>
      <c r="C86" s="17">
        <v>11081</v>
      </c>
      <c r="D86" s="24" t="s">
        <v>130</v>
      </c>
      <c r="E86" s="6" t="str">
        <f t="shared" si="4"/>
        <v>sensor.grid_consumption_energy_total</v>
      </c>
      <c r="F86" s="12">
        <v>0</v>
      </c>
      <c r="G86" s="12"/>
      <c r="H86" s="12"/>
      <c r="I86" s="6"/>
      <c r="J86" s="6"/>
      <c r="K86" s="6"/>
      <c r="L86" s="6" t="s">
        <v>113</v>
      </c>
      <c r="M86" s="7"/>
    </row>
    <row r="87" spans="2:13" ht="18" customHeight="1" x14ac:dyDescent="0.25">
      <c r="B87" s="5"/>
      <c r="C87" s="17">
        <v>11082</v>
      </c>
      <c r="D87" s="6" t="s">
        <v>130</v>
      </c>
      <c r="E87" s="6" t="str">
        <f t="shared" si="4"/>
        <v>sensor.grid_consumption_energy_total</v>
      </c>
      <c r="F87" s="12">
        <v>7695</v>
      </c>
      <c r="G87" s="12" t="str">
        <f>(F86*65536 + F87)*I87 &amp; " " &amp;J87</f>
        <v>769.5 kWh</v>
      </c>
      <c r="H87" s="12" t="s">
        <v>114</v>
      </c>
      <c r="I87" s="6">
        <v>0.1</v>
      </c>
      <c r="J87" s="6" t="s">
        <v>67</v>
      </c>
      <c r="K87" s="6" t="s">
        <v>66</v>
      </c>
      <c r="L87" s="6"/>
      <c r="M87" s="7"/>
    </row>
    <row r="88" spans="2:13" ht="18" customHeight="1" x14ac:dyDescent="0.25">
      <c r="B88" s="5"/>
      <c r="C88" s="17">
        <v>11083</v>
      </c>
      <c r="D88" s="6" t="s">
        <v>74</v>
      </c>
      <c r="E88" s="6" t="str">
        <f t="shared" si="4"/>
        <v>sensor.grid_consumption_energy_today</v>
      </c>
      <c r="F88" s="12">
        <v>58</v>
      </c>
      <c r="G88" s="12" t="str">
        <f>F88*I88 &amp; " " &amp;J88</f>
        <v>5.8 kWh</v>
      </c>
      <c r="H88" s="12" t="s">
        <v>115</v>
      </c>
      <c r="I88" s="6">
        <v>0.1</v>
      </c>
      <c r="J88" s="6" t="s">
        <v>67</v>
      </c>
      <c r="K88" s="6" t="s">
        <v>66</v>
      </c>
      <c r="L88" s="6"/>
      <c r="M88" s="7"/>
    </row>
    <row r="89" spans="2:13" ht="18" customHeight="1" x14ac:dyDescent="0.25">
      <c r="B89" s="5"/>
      <c r="C89" s="17">
        <v>11084</v>
      </c>
      <c r="D89" s="24" t="s">
        <v>131</v>
      </c>
      <c r="E89" s="6" t="str">
        <f t="shared" si="4"/>
        <v>sensor.total_yield_total</v>
      </c>
      <c r="F89" s="12">
        <v>0</v>
      </c>
      <c r="G89" s="12"/>
      <c r="H89" s="12"/>
      <c r="I89" s="6"/>
      <c r="J89" s="6"/>
      <c r="K89" s="6"/>
      <c r="L89" s="6" t="s">
        <v>113</v>
      </c>
      <c r="M89" s="7"/>
    </row>
    <row r="90" spans="2:13" ht="18" customHeight="1" x14ac:dyDescent="0.25">
      <c r="B90" s="5"/>
      <c r="C90" s="17">
        <v>11085</v>
      </c>
      <c r="D90" s="6" t="s">
        <v>131</v>
      </c>
      <c r="E90" s="6" t="str">
        <f t="shared" si="4"/>
        <v>sensor.total_yield_total</v>
      </c>
      <c r="F90" s="12">
        <v>9054</v>
      </c>
      <c r="G90" s="12" t="str">
        <f>(F89*65536 + F90)*I90 &amp; " " &amp;J90</f>
        <v>905.4 kWh</v>
      </c>
      <c r="H90" s="12" t="s">
        <v>114</v>
      </c>
      <c r="I90" s="6">
        <v>0.1</v>
      </c>
      <c r="J90" s="6" t="s">
        <v>67</v>
      </c>
      <c r="K90" s="6" t="s">
        <v>66</v>
      </c>
      <c r="L90" s="6"/>
      <c r="M90" s="7"/>
    </row>
    <row r="91" spans="2:13" ht="18" customHeight="1" x14ac:dyDescent="0.25">
      <c r="B91" s="5"/>
      <c r="C91" s="17">
        <v>11086</v>
      </c>
      <c r="D91" s="6" t="s">
        <v>75</v>
      </c>
      <c r="E91" s="6" t="str">
        <f t="shared" si="4"/>
        <v>sensor.total_yield_today</v>
      </c>
      <c r="F91" s="12">
        <v>96</v>
      </c>
      <c r="G91" s="12" t="str">
        <f>F91*I91 &amp; " " &amp;J91</f>
        <v>9.6 kWh</v>
      </c>
      <c r="H91" s="12" t="s">
        <v>115</v>
      </c>
      <c r="I91" s="6">
        <v>0.1</v>
      </c>
      <c r="J91" s="6" t="s">
        <v>67</v>
      </c>
      <c r="K91" s="6" t="s">
        <v>66</v>
      </c>
      <c r="L91" s="6"/>
      <c r="M91" s="7"/>
    </row>
    <row r="92" spans="2:13" ht="18" customHeight="1" x14ac:dyDescent="0.25">
      <c r="B92" s="5"/>
      <c r="C92" s="17">
        <v>11087</v>
      </c>
      <c r="D92" s="24" t="s">
        <v>132</v>
      </c>
      <c r="E92" s="6" t="str">
        <f t="shared" si="4"/>
        <v>sensor.input_energy_total</v>
      </c>
      <c r="F92" s="12">
        <v>0</v>
      </c>
      <c r="G92" s="12"/>
      <c r="H92" s="12"/>
      <c r="I92" s="6"/>
      <c r="J92" s="6"/>
      <c r="K92" s="6"/>
      <c r="L92" s="6" t="s">
        <v>113</v>
      </c>
      <c r="M92" s="7"/>
    </row>
    <row r="93" spans="2:13" ht="18" customHeight="1" x14ac:dyDescent="0.25">
      <c r="B93" s="5"/>
      <c r="C93" s="17">
        <v>11088</v>
      </c>
      <c r="D93" s="6" t="s">
        <v>132</v>
      </c>
      <c r="E93" s="6" t="str">
        <f t="shared" si="4"/>
        <v>sensor.input_energy_total</v>
      </c>
      <c r="F93" s="12">
        <v>3504</v>
      </c>
      <c r="G93" s="12" t="str">
        <f>(F92*65536 + F93)*I93 &amp; " " &amp;J93</f>
        <v>350.4 kWh</v>
      </c>
      <c r="H93" s="12" t="s">
        <v>112</v>
      </c>
      <c r="I93" s="6">
        <v>0.1</v>
      </c>
      <c r="J93" s="6" t="s">
        <v>67</v>
      </c>
      <c r="K93" s="6" t="s">
        <v>66</v>
      </c>
      <c r="L93" s="6"/>
      <c r="M93" s="7"/>
    </row>
    <row r="94" spans="2:13" ht="18" customHeight="1" x14ac:dyDescent="0.25">
      <c r="B94" s="5"/>
      <c r="C94" s="17">
        <v>11089</v>
      </c>
      <c r="D94" s="6" t="s">
        <v>111</v>
      </c>
      <c r="E94" s="6" t="str">
        <f t="shared" si="4"/>
        <v>sensor.input_energy_today</v>
      </c>
      <c r="F94" s="12">
        <v>49</v>
      </c>
      <c r="G94" s="12" t="str">
        <f>F94*I94 &amp; " " &amp;J94</f>
        <v>4.9 kWh</v>
      </c>
      <c r="H94" s="12" t="s">
        <v>7</v>
      </c>
      <c r="I94" s="6">
        <v>0.1</v>
      </c>
      <c r="J94" s="6" t="s">
        <v>67</v>
      </c>
      <c r="K94" s="6" t="s">
        <v>66</v>
      </c>
      <c r="L94" s="6"/>
      <c r="M94" s="7"/>
    </row>
    <row r="95" spans="2:13" ht="18" customHeight="1" x14ac:dyDescent="0.25">
      <c r="B95" s="5"/>
      <c r="C95" s="17">
        <v>41000</v>
      </c>
      <c r="D95" s="6" t="s">
        <v>106</v>
      </c>
      <c r="E95" s="6" t="str">
        <f t="shared" si="4"/>
        <v>sensor.work_mode</v>
      </c>
      <c r="F95" s="12"/>
      <c r="G95" s="12" t="str">
        <f t="shared" ref="G95:G120" si="5">IF(F95&gt;32768,F95-65536,F95)*I95 &amp; " " &amp;J95</f>
        <v xml:space="preserve">0 </v>
      </c>
      <c r="H95" s="12" t="s">
        <v>7</v>
      </c>
      <c r="I95" s="6">
        <v>1</v>
      </c>
      <c r="J95" s="6"/>
      <c r="K95" s="6"/>
      <c r="L95" s="6" t="s">
        <v>107</v>
      </c>
      <c r="M95" s="7"/>
    </row>
    <row r="96" spans="2:13" ht="18" customHeight="1" x14ac:dyDescent="0.25">
      <c r="B96" s="5"/>
      <c r="C96" s="17">
        <v>41001</v>
      </c>
      <c r="D96" s="6" t="s">
        <v>117</v>
      </c>
      <c r="E96" s="6" t="str">
        <f t="shared" si="4"/>
        <v>sensor.time_period_1_enabled</v>
      </c>
      <c r="F96" s="12"/>
      <c r="G96" s="12" t="str">
        <f t="shared" si="5"/>
        <v xml:space="preserve">0 </v>
      </c>
      <c r="H96" s="12" t="s">
        <v>7</v>
      </c>
      <c r="I96" s="6"/>
      <c r="J96" s="6"/>
      <c r="K96" s="6"/>
      <c r="L96" s="6"/>
      <c r="M96" s="7"/>
    </row>
    <row r="97" spans="2:13" ht="18" customHeight="1" x14ac:dyDescent="0.25">
      <c r="B97" s="5"/>
      <c r="C97" s="17">
        <v>41002</v>
      </c>
      <c r="D97" s="6" t="s">
        <v>118</v>
      </c>
      <c r="E97" s="6" t="str">
        <f t="shared" si="4"/>
        <v>sensor.time_period_1_start</v>
      </c>
      <c r="F97" s="12"/>
      <c r="G97" s="12" t="str">
        <f t="shared" si="5"/>
        <v xml:space="preserve">0 </v>
      </c>
      <c r="H97" s="12" t="s">
        <v>7</v>
      </c>
      <c r="I97" s="6"/>
      <c r="J97" s="6"/>
      <c r="K97" s="6"/>
      <c r="L97" s="6"/>
      <c r="M97" s="7"/>
    </row>
    <row r="98" spans="2:13" ht="18" customHeight="1" x14ac:dyDescent="0.25">
      <c r="B98" s="5"/>
      <c r="C98" s="17">
        <v>41003</v>
      </c>
      <c r="D98" s="6" t="s">
        <v>119</v>
      </c>
      <c r="E98" s="6" t="str">
        <f t="shared" si="4"/>
        <v>sensor.time_period_1_end</v>
      </c>
      <c r="F98" s="12"/>
      <c r="G98" s="12" t="str">
        <f t="shared" si="5"/>
        <v xml:space="preserve">0 </v>
      </c>
      <c r="H98" s="12" t="s">
        <v>7</v>
      </c>
      <c r="I98" s="6"/>
      <c r="J98" s="6"/>
      <c r="K98" s="6"/>
      <c r="L98" s="6"/>
      <c r="M98" s="7"/>
    </row>
    <row r="99" spans="2:13" ht="18" customHeight="1" x14ac:dyDescent="0.25">
      <c r="B99" s="5"/>
      <c r="C99" s="17">
        <v>41004</v>
      </c>
      <c r="D99" s="6" t="s">
        <v>120</v>
      </c>
      <c r="E99" s="6" t="str">
        <f t="shared" si="4"/>
        <v>sensor.time_period_2_enabled</v>
      </c>
      <c r="F99" s="12"/>
      <c r="G99" s="12" t="str">
        <f t="shared" si="5"/>
        <v xml:space="preserve">0 </v>
      </c>
      <c r="H99" s="12" t="s">
        <v>7</v>
      </c>
      <c r="I99" s="6"/>
      <c r="J99" s="6"/>
      <c r="K99" s="6"/>
      <c r="L99" s="6"/>
      <c r="M99" s="7"/>
    </row>
    <row r="100" spans="2:13" ht="18" customHeight="1" x14ac:dyDescent="0.25">
      <c r="B100" s="5"/>
      <c r="C100" s="17">
        <v>41005</v>
      </c>
      <c r="D100" s="6" t="s">
        <v>121</v>
      </c>
      <c r="E100" s="6" t="str">
        <f t="shared" si="4"/>
        <v>sensor.time_period_2_start</v>
      </c>
      <c r="F100" s="12"/>
      <c r="G100" s="12" t="str">
        <f t="shared" si="5"/>
        <v xml:space="preserve">0 </v>
      </c>
      <c r="H100" s="12" t="s">
        <v>7</v>
      </c>
      <c r="I100" s="6"/>
      <c r="J100" s="6"/>
      <c r="K100" s="6"/>
      <c r="L100" s="6"/>
      <c r="M100" s="7"/>
    </row>
    <row r="101" spans="2:13" ht="18" customHeight="1" x14ac:dyDescent="0.25">
      <c r="B101" s="5"/>
      <c r="C101" s="17">
        <v>41006</v>
      </c>
      <c r="D101" s="6" t="s">
        <v>122</v>
      </c>
      <c r="E101" s="6" t="str">
        <f t="shared" si="4"/>
        <v>sensor.time_period_2_end</v>
      </c>
      <c r="F101" s="12"/>
      <c r="G101" s="12" t="str">
        <f t="shared" si="5"/>
        <v xml:space="preserve">0 </v>
      </c>
      <c r="H101" s="12" t="s">
        <v>7</v>
      </c>
      <c r="I101" s="6"/>
      <c r="J101" s="6"/>
      <c r="K101" s="6"/>
      <c r="L101" s="6"/>
      <c r="M101" s="7"/>
    </row>
    <row r="102" spans="2:13" ht="18" customHeight="1" x14ac:dyDescent="0.25">
      <c r="B102" s="5"/>
      <c r="C102" s="17">
        <v>41009</v>
      </c>
      <c r="D102" s="6" t="s">
        <v>56</v>
      </c>
      <c r="E102" s="6" t="str">
        <f t="shared" si="4"/>
        <v>sensor.min_soc</v>
      </c>
      <c r="F102" s="12"/>
      <c r="G102" s="12" t="str">
        <f t="shared" si="5"/>
        <v>0 %</v>
      </c>
      <c r="H102" s="12" t="s">
        <v>7</v>
      </c>
      <c r="I102" s="6">
        <v>1</v>
      </c>
      <c r="J102" s="6" t="s">
        <v>18</v>
      </c>
      <c r="K102" s="6" t="s">
        <v>12</v>
      </c>
      <c r="L102" s="6"/>
      <c r="M102" s="7"/>
    </row>
    <row r="103" spans="2:13" ht="18" customHeight="1" x14ac:dyDescent="0.25">
      <c r="B103" s="5"/>
      <c r="C103" s="17">
        <v>41010</v>
      </c>
      <c r="D103" s="6" t="s">
        <v>105</v>
      </c>
      <c r="E103" s="6" t="str">
        <f t="shared" si="4"/>
        <v>sensor.max_soc</v>
      </c>
      <c r="F103" s="12"/>
      <c r="G103" s="12" t="str">
        <f t="shared" si="5"/>
        <v>0 %</v>
      </c>
      <c r="H103" s="12" t="s">
        <v>7</v>
      </c>
      <c r="I103" s="6">
        <v>1</v>
      </c>
      <c r="J103" s="6" t="s">
        <v>18</v>
      </c>
      <c r="K103" s="6" t="s">
        <v>12</v>
      </c>
      <c r="L103" s="6"/>
      <c r="M103" s="7"/>
    </row>
    <row r="104" spans="2:13" ht="18" customHeight="1" x14ac:dyDescent="0.25">
      <c r="B104" s="5"/>
      <c r="C104" s="17">
        <v>41011</v>
      </c>
      <c r="D104" s="6" t="s">
        <v>57</v>
      </c>
      <c r="E104" s="6" t="str">
        <f t="shared" si="4"/>
        <v>sensor.min_soc_(on_grid)</v>
      </c>
      <c r="F104" s="12"/>
      <c r="G104" s="12" t="str">
        <f t="shared" si="5"/>
        <v>0 %</v>
      </c>
      <c r="H104" s="12" t="s">
        <v>7</v>
      </c>
      <c r="I104" s="6">
        <v>1</v>
      </c>
      <c r="J104" s="6" t="s">
        <v>18</v>
      </c>
      <c r="K104" s="6" t="s">
        <v>12</v>
      </c>
      <c r="L104" s="6"/>
      <c r="M104" s="7"/>
    </row>
    <row r="105" spans="2:13" ht="18" customHeight="1" x14ac:dyDescent="0.25">
      <c r="B105" s="5">
        <v>31017</v>
      </c>
      <c r="C105" s="17"/>
      <c r="D105" s="6"/>
      <c r="E105" s="6" t="str">
        <f t="shared" si="4"/>
        <v/>
      </c>
      <c r="F105" s="12">
        <v>0</v>
      </c>
      <c r="G105" s="12" t="str">
        <f t="shared" si="5"/>
        <v xml:space="preserve">0 </v>
      </c>
      <c r="H105" s="12" t="s">
        <v>7</v>
      </c>
      <c r="I105" s="6"/>
      <c r="J105" s="6"/>
      <c r="K105" s="6"/>
      <c r="L105" s="6" t="s">
        <v>39</v>
      </c>
      <c r="M105" s="7"/>
    </row>
    <row r="106" spans="2:13" ht="18" customHeight="1" x14ac:dyDescent="0.25">
      <c r="B106" s="5">
        <v>31025</v>
      </c>
      <c r="C106" s="17"/>
      <c r="D106" s="6"/>
      <c r="E106" s="6" t="str">
        <f t="shared" si="4"/>
        <v/>
      </c>
      <c r="F106" s="12">
        <v>300</v>
      </c>
      <c r="G106" s="12" t="str">
        <f t="shared" si="5"/>
        <v xml:space="preserve">0 </v>
      </c>
      <c r="H106" s="12" t="s">
        <v>7</v>
      </c>
      <c r="I106" s="6"/>
      <c r="J106" s="6"/>
      <c r="K106" s="6"/>
      <c r="L106" s="6"/>
      <c r="M106" s="7"/>
    </row>
    <row r="107" spans="2:13" ht="18" customHeight="1" x14ac:dyDescent="0.25">
      <c r="B107" s="5">
        <v>31026</v>
      </c>
      <c r="C107" s="17"/>
      <c r="D107" s="6"/>
      <c r="E107" s="6" t="str">
        <f t="shared" si="4"/>
        <v/>
      </c>
      <c r="F107" s="12">
        <v>500</v>
      </c>
      <c r="G107" s="12" t="str">
        <f t="shared" si="5"/>
        <v xml:space="preserve">0 </v>
      </c>
      <c r="H107" s="12" t="s">
        <v>7</v>
      </c>
      <c r="I107" s="6"/>
      <c r="J107" s="6"/>
      <c r="K107" s="6"/>
      <c r="L107" s="6"/>
      <c r="M107" s="7"/>
    </row>
    <row r="108" spans="2:13" ht="18" customHeight="1" x14ac:dyDescent="0.25">
      <c r="B108" s="5">
        <v>31027</v>
      </c>
      <c r="C108" s="17"/>
      <c r="D108" s="6"/>
      <c r="E108" s="6" t="str">
        <f t="shared" si="4"/>
        <v/>
      </c>
      <c r="F108" s="12">
        <v>2</v>
      </c>
      <c r="G108" s="12" t="str">
        <f t="shared" si="5"/>
        <v xml:space="preserve">0 </v>
      </c>
      <c r="H108" s="12" t="s">
        <v>7</v>
      </c>
      <c r="I108" s="6"/>
      <c r="J108" s="6"/>
      <c r="K108" s="6"/>
      <c r="L108" s="6"/>
      <c r="M108" s="7"/>
    </row>
    <row r="109" spans="2:13" ht="18" customHeight="1" x14ac:dyDescent="0.25">
      <c r="B109" s="5">
        <v>31028</v>
      </c>
      <c r="C109" s="17"/>
      <c r="D109" s="6"/>
      <c r="E109" s="6" t="str">
        <f t="shared" si="4"/>
        <v/>
      </c>
      <c r="F109" s="12">
        <v>1</v>
      </c>
      <c r="G109" s="12" t="str">
        <f t="shared" si="5"/>
        <v xml:space="preserve">0 </v>
      </c>
      <c r="H109" s="12" t="s">
        <v>7</v>
      </c>
      <c r="I109" s="6"/>
      <c r="J109" s="6"/>
      <c r="K109" s="6"/>
      <c r="L109" s="6"/>
      <c r="M109" s="7"/>
    </row>
    <row r="110" spans="2:13" ht="18" customHeight="1" x14ac:dyDescent="0.25">
      <c r="B110" s="5">
        <v>31029</v>
      </c>
      <c r="C110" s="17"/>
      <c r="D110" s="6"/>
      <c r="E110" s="6" t="str">
        <f t="shared" si="4"/>
        <v/>
      </c>
      <c r="F110" s="12">
        <v>1</v>
      </c>
      <c r="G110" s="12" t="str">
        <f t="shared" si="5"/>
        <v xml:space="preserve">0 </v>
      </c>
      <c r="H110" s="12" t="s">
        <v>7</v>
      </c>
      <c r="I110" s="6"/>
      <c r="J110" s="6"/>
      <c r="K110" s="6"/>
      <c r="L110" s="6"/>
      <c r="M110" s="7"/>
    </row>
    <row r="111" spans="2:13" ht="18" customHeight="1" x14ac:dyDescent="0.25">
      <c r="B111" s="5">
        <v>31030</v>
      </c>
      <c r="C111" s="17"/>
      <c r="D111" s="6"/>
      <c r="E111" s="6" t="str">
        <f t="shared" si="4"/>
        <v/>
      </c>
      <c r="F111" s="12">
        <v>0</v>
      </c>
      <c r="G111" s="12" t="str">
        <f t="shared" si="5"/>
        <v xml:space="preserve">0 </v>
      </c>
      <c r="H111" s="12" t="s">
        <v>7</v>
      </c>
      <c r="I111" s="6"/>
      <c r="J111" s="6"/>
      <c r="K111" s="6"/>
      <c r="L111" s="6"/>
      <c r="M111" s="7"/>
    </row>
    <row r="112" spans="2:13" ht="18" customHeight="1" x14ac:dyDescent="0.25">
      <c r="B112" s="5">
        <v>31031</v>
      </c>
      <c r="C112" s="17"/>
      <c r="D112" s="6"/>
      <c r="E112" s="6" t="str">
        <f t="shared" si="4"/>
        <v/>
      </c>
      <c r="F112" s="12">
        <v>0</v>
      </c>
      <c r="G112" s="12" t="str">
        <f t="shared" si="5"/>
        <v xml:space="preserve">0 </v>
      </c>
      <c r="H112" s="12" t="s">
        <v>7</v>
      </c>
      <c r="I112" s="6"/>
      <c r="J112" s="6"/>
      <c r="K112" s="6"/>
      <c r="L112" s="6"/>
      <c r="M112" s="7"/>
    </row>
    <row r="113" spans="2:13" ht="18" customHeight="1" x14ac:dyDescent="0.25">
      <c r="B113" s="5">
        <v>31032</v>
      </c>
      <c r="C113" s="17"/>
      <c r="D113" s="6"/>
      <c r="E113" s="6" t="str">
        <f t="shared" si="4"/>
        <v/>
      </c>
      <c r="F113" s="12">
        <v>0</v>
      </c>
      <c r="G113" s="12" t="str">
        <f t="shared" si="5"/>
        <v xml:space="preserve">0 </v>
      </c>
      <c r="H113" s="12" t="s">
        <v>7</v>
      </c>
      <c r="I113" s="6"/>
      <c r="J113" s="6"/>
      <c r="K113" s="6"/>
      <c r="L113" s="6"/>
      <c r="M113" s="7"/>
    </row>
    <row r="114" spans="2:13" ht="18" customHeight="1" x14ac:dyDescent="0.25">
      <c r="B114" s="5">
        <v>31033</v>
      </c>
      <c r="C114" s="17"/>
      <c r="D114" s="6"/>
      <c r="E114" s="6" t="str">
        <f t="shared" si="4"/>
        <v/>
      </c>
      <c r="F114" s="12">
        <v>0</v>
      </c>
      <c r="G114" s="12" t="str">
        <f t="shared" si="5"/>
        <v xml:space="preserve">0 </v>
      </c>
      <c r="H114" s="12" t="s">
        <v>7</v>
      </c>
      <c r="I114" s="6"/>
      <c r="J114" s="6"/>
      <c r="K114" s="6"/>
      <c r="L114" s="6"/>
      <c r="M114" s="7"/>
    </row>
    <row r="115" spans="2:13" ht="18" customHeight="1" x14ac:dyDescent="0.25">
      <c r="B115" s="5">
        <v>31034</v>
      </c>
      <c r="C115" s="17"/>
      <c r="D115" s="6"/>
      <c r="E115" s="6" t="str">
        <f t="shared" si="4"/>
        <v/>
      </c>
      <c r="F115" s="12">
        <v>0</v>
      </c>
      <c r="G115" s="12" t="str">
        <f t="shared" si="5"/>
        <v xml:space="preserve">0 </v>
      </c>
      <c r="H115" s="12" t="s">
        <v>7</v>
      </c>
      <c r="I115" s="6"/>
      <c r="J115" s="6"/>
      <c r="K115" s="6"/>
      <c r="L115" s="6"/>
      <c r="M115" s="7"/>
    </row>
    <row r="116" spans="2:13" ht="18" customHeight="1" x14ac:dyDescent="0.25">
      <c r="B116" s="5">
        <v>31035</v>
      </c>
      <c r="C116" s="17"/>
      <c r="D116" s="6"/>
      <c r="E116" s="6" t="str">
        <f t="shared" si="4"/>
        <v/>
      </c>
      <c r="F116" s="12">
        <v>0</v>
      </c>
      <c r="G116" s="12" t="str">
        <f t="shared" si="5"/>
        <v xml:space="preserve">0 </v>
      </c>
      <c r="H116" s="12" t="s">
        <v>7</v>
      </c>
      <c r="I116" s="6"/>
      <c r="J116" s="6"/>
      <c r="K116" s="6"/>
      <c r="L116" s="6"/>
      <c r="M116" s="7"/>
    </row>
    <row r="117" spans="2:13" ht="18" customHeight="1" x14ac:dyDescent="0.25">
      <c r="B117" s="5">
        <v>31036</v>
      </c>
      <c r="C117" s="17"/>
      <c r="D117" s="6"/>
      <c r="E117" s="6" t="str">
        <f t="shared" si="4"/>
        <v/>
      </c>
      <c r="F117" s="12">
        <v>0</v>
      </c>
      <c r="G117" s="12" t="str">
        <f t="shared" si="5"/>
        <v xml:space="preserve">0 </v>
      </c>
      <c r="H117" s="12" t="s">
        <v>7</v>
      </c>
      <c r="I117" s="6"/>
      <c r="J117" s="6"/>
      <c r="K117" s="6"/>
      <c r="L117" s="6"/>
      <c r="M117" s="7"/>
    </row>
    <row r="118" spans="2:13" ht="18" customHeight="1" x14ac:dyDescent="0.25">
      <c r="B118" s="5">
        <v>31037</v>
      </c>
      <c r="C118" s="17"/>
      <c r="D118" s="6"/>
      <c r="E118" s="6" t="str">
        <f t="shared" si="4"/>
        <v/>
      </c>
      <c r="F118" s="12">
        <v>0</v>
      </c>
      <c r="G118" s="12" t="str">
        <f t="shared" si="5"/>
        <v xml:space="preserve">0 </v>
      </c>
      <c r="H118" s="12" t="s">
        <v>7</v>
      </c>
      <c r="I118" s="6"/>
      <c r="J118" s="6"/>
      <c r="K118" s="6"/>
      <c r="L118" s="6"/>
      <c r="M118" s="7"/>
    </row>
    <row r="119" spans="2:13" ht="18" customHeight="1" x14ac:dyDescent="0.25">
      <c r="B119" s="5">
        <v>31038</v>
      </c>
      <c r="C119" s="17"/>
      <c r="D119" s="6"/>
      <c r="E119" s="6" t="str">
        <f t="shared" si="4"/>
        <v/>
      </c>
      <c r="F119" s="12">
        <v>0</v>
      </c>
      <c r="G119" s="12" t="str">
        <f t="shared" si="5"/>
        <v xml:space="preserve">0 </v>
      </c>
      <c r="H119" s="12" t="s">
        <v>7</v>
      </c>
      <c r="I119" s="6"/>
      <c r="J119" s="6"/>
      <c r="K119" s="6"/>
      <c r="L119" s="6"/>
      <c r="M119" s="7"/>
    </row>
    <row r="120" spans="2:13" ht="18" customHeight="1" x14ac:dyDescent="0.25">
      <c r="B120" s="5">
        <v>31039</v>
      </c>
      <c r="C120" s="17"/>
      <c r="D120" s="6"/>
      <c r="E120" s="6" t="str">
        <f t="shared" si="4"/>
        <v/>
      </c>
      <c r="F120" s="12">
        <v>2313</v>
      </c>
      <c r="G120" s="12" t="str">
        <f t="shared" si="5"/>
        <v xml:space="preserve">0 </v>
      </c>
      <c r="H120" s="12" t="s">
        <v>7</v>
      </c>
      <c r="I120" s="6"/>
      <c r="J120" s="6"/>
      <c r="K120" s="6"/>
      <c r="L120" s="6"/>
      <c r="M120" s="7"/>
    </row>
    <row r="121" spans="2:13" ht="18" customHeight="1" thickBot="1" x14ac:dyDescent="0.3">
      <c r="B121" s="15"/>
      <c r="C121" s="8"/>
      <c r="D121" s="8"/>
      <c r="E121" s="8" t="str">
        <f t="shared" ref="E121" si="6">IF(D121&lt;&gt;"",_xlfn.CONCAT(E$2,SUBSTITUTE(LOWER(D121)," ","_")),"")</f>
        <v/>
      </c>
      <c r="F121" s="13"/>
      <c r="G121" s="13"/>
      <c r="H121" s="13"/>
      <c r="I121" s="8"/>
      <c r="J121" s="8"/>
      <c r="K121" s="8"/>
      <c r="L121" s="8"/>
      <c r="M121" s="9"/>
    </row>
  </sheetData>
  <autoFilter ref="B4:M4" xr:uid="{661C142D-B6AA-470E-825C-ABF2B2001358}">
    <sortState xmlns:xlrd2="http://schemas.microsoft.com/office/spreadsheetml/2017/richdata2" ref="B5:M108">
      <sortCondition ref="C4"/>
    </sortState>
  </autoFilter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H1 Inverter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 Matthews</cp:lastModifiedBy>
  <dcterms:created xsi:type="dcterms:W3CDTF">2023-03-28T10:00:42Z</dcterms:created>
  <dcterms:modified xsi:type="dcterms:W3CDTF">2023-04-12T17:22:01Z</dcterms:modified>
</cp:coreProperties>
</file>