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te\OneDrive\Dokumente\"/>
    </mc:Choice>
  </mc:AlternateContent>
  <xr:revisionPtr revIDLastSave="0" documentId="13_ncr:1_{24922C15-6BA1-47B0-A18E-CF925FFE3EB1}" xr6:coauthVersionLast="47" xr6:coauthVersionMax="47" xr10:uidLastSave="{00000000-0000-0000-0000-000000000000}"/>
  <bookViews>
    <workbookView xWindow="-80" yWindow="-80" windowWidth="19360" windowHeight="10240" xr2:uid="{A17F37AB-A149-47CA-8F67-4D8BCA0C51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1" l="1"/>
  <c r="R32" i="1"/>
  <c r="R33" i="1"/>
  <c r="R34" i="1"/>
  <c r="R35" i="1"/>
  <c r="R36" i="1"/>
  <c r="R37" i="1"/>
  <c r="R38" i="1"/>
  <c r="R39" i="1"/>
  <c r="R30" i="1"/>
  <c r="Q31" i="1"/>
  <c r="Q32" i="1"/>
  <c r="Q33" i="1"/>
  <c r="Q34" i="1"/>
  <c r="Q35" i="1"/>
  <c r="Q36" i="1"/>
  <c r="Q37" i="1"/>
  <c r="Q38" i="1"/>
  <c r="Q39" i="1"/>
  <c r="Q30" i="1"/>
  <c r="P31" i="1"/>
  <c r="P32" i="1"/>
  <c r="P33" i="1"/>
  <c r="P34" i="1"/>
  <c r="P35" i="1"/>
  <c r="P36" i="1"/>
  <c r="P37" i="1"/>
  <c r="P38" i="1"/>
  <c r="P39" i="1"/>
  <c r="P30" i="1"/>
  <c r="N39" i="1"/>
  <c r="N38" i="1"/>
  <c r="N37" i="1"/>
  <c r="N36" i="1"/>
  <c r="N35" i="1"/>
  <c r="N34" i="1"/>
  <c r="N33" i="1"/>
  <c r="N32" i="1"/>
  <c r="N31" i="1"/>
  <c r="N30" i="1"/>
  <c r="M18" i="1"/>
  <c r="M19" i="1"/>
  <c r="M20" i="1"/>
  <c r="M21" i="1"/>
  <c r="M17" i="1"/>
  <c r="H18" i="1"/>
  <c r="H19" i="1"/>
  <c r="H20" i="1"/>
  <c r="H21" i="1"/>
  <c r="H17" i="1"/>
  <c r="E18" i="1"/>
  <c r="E19" i="1"/>
  <c r="E20" i="1"/>
  <c r="E21" i="1"/>
  <c r="E17" i="1"/>
  <c r="J19" i="1" l="1"/>
  <c r="J18" i="1"/>
  <c r="J20" i="1"/>
  <c r="J21" i="1"/>
  <c r="J17" i="1"/>
</calcChain>
</file>

<file path=xl/sharedStrings.xml><?xml version="1.0" encoding="utf-8"?>
<sst xmlns="http://schemas.openxmlformats.org/spreadsheetml/2006/main" count="85" uniqueCount="79">
  <si>
    <t>Test 1</t>
  </si>
  <si>
    <t>DC Strom kalibrierung mit Modellbauakku an String 2</t>
  </si>
  <si>
    <t>Leisungsbegrenzung auf:</t>
  </si>
  <si>
    <t>Leistung lt. Hoymiles / 
openDTU</t>
  </si>
  <si>
    <t>Strommessung
Hoymiles / openDTU</t>
  </si>
  <si>
    <t>Fluke 
Messgerät</t>
  </si>
  <si>
    <t>Kaiwats 
Zangenamperemeter</t>
  </si>
  <si>
    <t>Ergebniss:</t>
  </si>
  <si>
    <t>Fluke / Hoymiles messen ähnlich</t>
  </si>
  <si>
    <t>Kaiwats mit tendenz bis zu 0,1A mehr zu messen</t>
  </si>
  <si>
    <t>Hoymiles Werte kann ich für Eingang 2 direkt ablesen</t>
  </si>
  <si>
    <t>Test 2</t>
  </si>
  <si>
    <t>Einspeiseleistung und Wirkungsgrad über Limit</t>
  </si>
  <si>
    <t>Inputspannung (V)</t>
  </si>
  <si>
    <t>Inputstrom (A)</t>
  </si>
  <si>
    <t>Leistung input
(errechnet)</t>
  </si>
  <si>
    <t>Outputstrom (A) / 
Kaiwats</t>
  </si>
  <si>
    <t>Outputleistung 
bei 230V</t>
  </si>
  <si>
    <t>Leistung nach Hoymiles / openDTU</t>
  </si>
  <si>
    <t>Wirkungsgrad (errechnet)</t>
  </si>
  <si>
    <t>Wirkungsgrad nach Hoymiles / openDTU</t>
  </si>
  <si>
    <t>Errechnete Ausgangsleistung</t>
  </si>
  <si>
    <t>1 Modellbauakku am String 2</t>
  </si>
  <si>
    <t>Kommentar</t>
  </si>
  <si>
    <t>#100</t>
  </si>
  <si>
    <t>#101</t>
  </si>
  <si>
    <t>#102</t>
  </si>
  <si>
    <t>#200</t>
  </si>
  <si>
    <t>#201</t>
  </si>
  <si>
    <t>#202</t>
  </si>
  <si>
    <t>#203</t>
  </si>
  <si>
    <t>#204</t>
  </si>
  <si>
    <t>#205</t>
  </si>
  <si>
    <t>#206</t>
  </si>
  <si>
    <t>Vermutlich geht hier etwas schief. Der angezeigte Strom und die Outputleistung geht nicht über 12A/380W, Der tatsächliche Strom ist aber 16A</t>
  </si>
  <si>
    <t>Huawei R4850G2 an allen Strings</t>
  </si>
  <si>
    <t>Inputspannung (V) / 
Hoymiles</t>
  </si>
  <si>
    <t>Inputstrom (A) / 
Hoymiles</t>
  </si>
  <si>
    <t>Huawei Spannung 
(lt. CAN Bux / Messung Gerät)</t>
  </si>
  <si>
    <t>Huawei Strom 
(lt. CAN Bux / Messung Gerät)</t>
  </si>
  <si>
    <t>Input Strom (A) / 
Kaiwats</t>
  </si>
  <si>
    <t>Output Strom (A) / 
Kaiwats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</si>
  <si>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</si>
  <si>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</si>
  <si>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</si>
  <si>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</si>
  <si>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</si>
  <si>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</si>
  <si>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</si>
  <si>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</si>
  <si>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</si>
  <si>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</si>
  <si>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3-4,2A</t>
  </si>
  <si>
    <t>0,71-0,74</t>
  </si>
  <si>
    <t xml:space="preserve">Wirkungsgrad </t>
  </si>
  <si>
    <t>5,9-6,6</t>
  </si>
  <si>
    <t>1,52-1,58</t>
  </si>
  <si>
    <t>2,28-2,37</t>
  </si>
  <si>
    <t>8,5-9,7</t>
  </si>
  <si>
    <t>11,9-13</t>
  </si>
  <si>
    <t>3,09-3,2</t>
  </si>
  <si>
    <t>3,85-4</t>
  </si>
  <si>
    <t>14,8-17</t>
  </si>
  <si>
    <t>17,3-20</t>
  </si>
  <si>
    <t>4,58-4,72</t>
  </si>
  <si>
    <t>20,6-23,6</t>
  </si>
  <si>
    <t>5,39-5,61</t>
  </si>
  <si>
    <t>23,3-26,8</t>
  </si>
  <si>
    <t>6,13-6,37</t>
  </si>
  <si>
    <t>27,3-30,5</t>
  </si>
  <si>
    <t>6,9-7,18</t>
  </si>
  <si>
    <t>29,2-33,5</t>
  </si>
  <si>
    <t>7,6-7.8</t>
  </si>
  <si>
    <t>Wirkungsgrad lt DTU</t>
  </si>
  <si>
    <t>Wirkungsgrad (errechnet aus In/Out Strom)</t>
  </si>
  <si>
    <t>Wirkungsgrad (errechnet aus Geräteangaben)</t>
  </si>
  <si>
    <t>Differenz</t>
  </si>
  <si>
    <t>Spannbreite durch unterschiedliche Ströme in den einzelnen Eingängen</t>
  </si>
  <si>
    <t>Strom schwankt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</si>
</sst>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7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0" fontId="0" fillId="0" borderId="0" xfId="0" applyNumberFormat="1"/>
    <xf numFmtId="0" fontId="4" fillId="2" borderId="0" xfId="1"/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9A51-193F-4DFD-B25C-957944FD829A}">
  <dimension ref="A1:U41"/>
  <sheetViews>
    <sheetView tabSelected="1" topLeftCell="A22" zoomScale="80" zoomScaleNormal="80" workbookViewId="0">
      <selection activeCell="B28" sqref="B28"/>
    </sheetView>
  </sheetViews>
  <sheetFormatPr baseColWidth="10" defaultRowHeight="14.6" x14ac:dyDescent="0.4"/>
  <cols>
    <col min="2" max="2" width="21.765625" bestFit="1" customWidth="1"/>
    <col min="3" max="3" width="19.23046875" customWidth="1"/>
    <col min="4" max="4" width="18.15234375" customWidth="1"/>
    <col min="5" max="5" width="18.3046875" customWidth="1"/>
    <col min="6" max="6" width="22.84375" customWidth="1"/>
    <col min="7" max="7" width="17.84375" customWidth="1"/>
    <col min="8" max="8" width="14.15234375" customWidth="1"/>
    <col min="9" max="9" width="14.4609375" customWidth="1"/>
    <col min="10" max="10" width="13.07421875" customWidth="1"/>
    <col min="11" max="11" width="12.15234375" customWidth="1"/>
    <col min="13" max="13" width="16.765625" customWidth="1"/>
    <col min="16" max="16" width="15.3828125" customWidth="1"/>
    <col min="17" max="17" width="16.84375" customWidth="1"/>
  </cols>
  <sheetData>
    <row r="1" spans="1:15" ht="20.6" x14ac:dyDescent="0.55000000000000004">
      <c r="A1" s="4" t="s">
        <v>0</v>
      </c>
      <c r="C1" s="4" t="s">
        <v>1</v>
      </c>
      <c r="D1" s="4"/>
      <c r="E1" s="4"/>
    </row>
    <row r="3" spans="1:15" ht="43.75" x14ac:dyDescent="0.4">
      <c r="B3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15" x14ac:dyDescent="0.4">
      <c r="A4" t="s">
        <v>24</v>
      </c>
      <c r="B4" s="1">
        <v>0.2</v>
      </c>
      <c r="C4">
        <v>150</v>
      </c>
      <c r="D4">
        <v>4.42</v>
      </c>
      <c r="E4">
        <v>4.3899999999999997</v>
      </c>
      <c r="F4">
        <v>4.49</v>
      </c>
    </row>
    <row r="5" spans="1:15" x14ac:dyDescent="0.4">
      <c r="A5" t="s">
        <v>25</v>
      </c>
      <c r="B5" s="1">
        <v>0.3</v>
      </c>
      <c r="C5">
        <v>230</v>
      </c>
      <c r="D5">
        <v>6</v>
      </c>
      <c r="E5">
        <v>6</v>
      </c>
      <c r="F5">
        <v>6.06</v>
      </c>
    </row>
    <row r="6" spans="1:15" x14ac:dyDescent="0.4">
      <c r="A6" t="s">
        <v>26</v>
      </c>
      <c r="B6" s="1">
        <v>0.4</v>
      </c>
      <c r="C6">
        <v>300</v>
      </c>
      <c r="D6">
        <v>8.3000000000000007</v>
      </c>
      <c r="E6">
        <v>8.25</v>
      </c>
      <c r="F6">
        <v>8.4</v>
      </c>
    </row>
    <row r="8" spans="1:15" x14ac:dyDescent="0.4">
      <c r="B8" t="s">
        <v>7</v>
      </c>
    </row>
    <row r="9" spans="1:15" x14ac:dyDescent="0.4">
      <c r="B9" t="s">
        <v>8</v>
      </c>
    </row>
    <row r="10" spans="1:15" x14ac:dyDescent="0.4">
      <c r="B10" t="s">
        <v>9</v>
      </c>
    </row>
    <row r="11" spans="1:15" x14ac:dyDescent="0.4">
      <c r="B11" s="3" t="s">
        <v>10</v>
      </c>
    </row>
    <row r="14" spans="1:15" ht="20.6" x14ac:dyDescent="0.55000000000000004">
      <c r="A14" s="4" t="s">
        <v>11</v>
      </c>
      <c r="C14" s="4" t="s">
        <v>12</v>
      </c>
      <c r="D14" s="4"/>
      <c r="E14" s="4"/>
    </row>
    <row r="15" spans="1:15" x14ac:dyDescent="0.4">
      <c r="C15" t="s">
        <v>22</v>
      </c>
    </row>
    <row r="16" spans="1:15" ht="58.3" x14ac:dyDescent="0.4">
      <c r="B16" t="s">
        <v>2</v>
      </c>
      <c r="C16" t="s">
        <v>13</v>
      </c>
      <c r="D16" t="s">
        <v>14</v>
      </c>
      <c r="E16" s="2" t="s">
        <v>15</v>
      </c>
      <c r="G16" s="2" t="s">
        <v>16</v>
      </c>
      <c r="H16" s="2" t="s">
        <v>17</v>
      </c>
      <c r="I16" s="2" t="s">
        <v>18</v>
      </c>
      <c r="J16" s="2" t="s">
        <v>19</v>
      </c>
      <c r="K16" s="2" t="s">
        <v>20</v>
      </c>
      <c r="M16" s="2" t="s">
        <v>21</v>
      </c>
      <c r="O16" s="2" t="s">
        <v>23</v>
      </c>
    </row>
    <row r="17" spans="1:21" x14ac:dyDescent="0.4">
      <c r="A17" t="s">
        <v>27</v>
      </c>
      <c r="B17" s="1">
        <v>0.1</v>
      </c>
      <c r="C17">
        <v>39</v>
      </c>
      <c r="D17">
        <v>1.9</v>
      </c>
      <c r="E17">
        <f>C17*D17</f>
        <v>74.099999999999994</v>
      </c>
      <c r="G17">
        <v>0.35</v>
      </c>
      <c r="H17">
        <f>G17*230</f>
        <v>80.5</v>
      </c>
      <c r="I17">
        <v>70</v>
      </c>
      <c r="J17" s="5">
        <f>H17/E17</f>
        <v>1.086369770580297</v>
      </c>
      <c r="K17">
        <v>95</v>
      </c>
      <c r="M17">
        <f>B17*1600/2</f>
        <v>80</v>
      </c>
    </row>
    <row r="18" spans="1:21" x14ac:dyDescent="0.4">
      <c r="A18" t="s">
        <v>28</v>
      </c>
      <c r="B18" s="1">
        <v>0.2</v>
      </c>
      <c r="C18">
        <v>40</v>
      </c>
      <c r="D18">
        <v>4.0999999999999996</v>
      </c>
      <c r="E18">
        <f>C18*D18</f>
        <v>164</v>
      </c>
      <c r="G18">
        <v>0.65</v>
      </c>
      <c r="H18">
        <f>G18*230</f>
        <v>149.5</v>
      </c>
      <c r="I18">
        <v>156</v>
      </c>
      <c r="J18" s="5">
        <f>H18/E18</f>
        <v>0.91158536585365857</v>
      </c>
      <c r="K18">
        <v>95</v>
      </c>
      <c r="M18">
        <f>B18*1600/2</f>
        <v>160</v>
      </c>
    </row>
    <row r="19" spans="1:21" x14ac:dyDescent="0.4">
      <c r="A19" t="s">
        <v>29</v>
      </c>
      <c r="B19" s="1">
        <v>0.3</v>
      </c>
      <c r="C19">
        <v>40</v>
      </c>
      <c r="D19">
        <v>6</v>
      </c>
      <c r="E19">
        <f>C19*D19</f>
        <v>240</v>
      </c>
      <c r="G19">
        <v>1</v>
      </c>
      <c r="H19">
        <f>G19*230</f>
        <v>230</v>
      </c>
      <c r="I19">
        <v>225</v>
      </c>
      <c r="J19" s="5">
        <f>H19/E19</f>
        <v>0.95833333333333337</v>
      </c>
      <c r="K19">
        <v>95</v>
      </c>
      <c r="M19">
        <f>B19*1600/2</f>
        <v>240</v>
      </c>
    </row>
    <row r="20" spans="1:21" x14ac:dyDescent="0.4">
      <c r="A20" t="s">
        <v>30</v>
      </c>
      <c r="B20" s="1">
        <v>0.4</v>
      </c>
      <c r="C20">
        <v>37</v>
      </c>
      <c r="D20">
        <v>9</v>
      </c>
      <c r="E20">
        <f>C20*D20</f>
        <v>333</v>
      </c>
      <c r="G20">
        <v>1.4</v>
      </c>
      <c r="H20">
        <f>G20*230</f>
        <v>322</v>
      </c>
      <c r="I20">
        <v>305</v>
      </c>
      <c r="J20" s="5">
        <f>H20/E20</f>
        <v>0.96696696696696693</v>
      </c>
      <c r="K20">
        <v>95</v>
      </c>
      <c r="M20">
        <f>B20*1600/2</f>
        <v>320</v>
      </c>
    </row>
    <row r="21" spans="1:21" x14ac:dyDescent="0.4">
      <c r="A21" t="s">
        <v>31</v>
      </c>
      <c r="B21" s="1">
        <v>0.5</v>
      </c>
      <c r="C21">
        <v>36</v>
      </c>
      <c r="D21">
        <v>12</v>
      </c>
      <c r="E21">
        <f>C21*D21</f>
        <v>432</v>
      </c>
      <c r="G21">
        <v>2.5</v>
      </c>
      <c r="H21">
        <f>G21*230</f>
        <v>575</v>
      </c>
      <c r="I21">
        <v>382</v>
      </c>
      <c r="J21" s="5">
        <f>H21/E21</f>
        <v>1.3310185185185186</v>
      </c>
      <c r="K21">
        <v>95</v>
      </c>
      <c r="M21">
        <f>B21*1600/2</f>
        <v>400</v>
      </c>
      <c r="O21" t="s">
        <v>34</v>
      </c>
    </row>
    <row r="22" spans="1:21" x14ac:dyDescent="0.4">
      <c r="A22" t="s">
        <v>32</v>
      </c>
      <c r="B22" s="1"/>
      <c r="J22" s="5"/>
    </row>
    <row r="23" spans="1:21" x14ac:dyDescent="0.4">
      <c r="A23" t="s">
        <v>33</v>
      </c>
      <c r="B23" s="1"/>
      <c r="J23" s="5"/>
    </row>
    <row r="27" spans="1:21" ht="20.6" x14ac:dyDescent="0.55000000000000004">
      <c r="C27" s="4" t="s">
        <v>12</v>
      </c>
    </row>
    <row r="28" spans="1:21" x14ac:dyDescent="0.4">
      <c r="C28" t="s">
        <v>35</v>
      </c>
    </row>
    <row r="29" spans="1:21" ht="58.3" x14ac:dyDescent="0.4">
      <c r="B29" t="s">
        <v>2</v>
      </c>
      <c r="C29" s="2" t="s">
        <v>38</v>
      </c>
      <c r="D29" s="2" t="s">
        <v>39</v>
      </c>
      <c r="E29" s="2" t="s">
        <v>40</v>
      </c>
      <c r="F29" s="2" t="s">
        <v>41</v>
      </c>
      <c r="G29" s="2" t="s">
        <v>54</v>
      </c>
      <c r="I29" s="2" t="s">
        <v>36</v>
      </c>
      <c r="J29" s="2" t="s">
        <v>37</v>
      </c>
      <c r="K29" s="2" t="s">
        <v>73</v>
      </c>
      <c r="M29" s="2" t="s">
        <v>16</v>
      </c>
      <c r="N29" s="2" t="s">
        <v>17</v>
      </c>
      <c r="O29" s="2" t="s">
        <v>18</v>
      </c>
      <c r="P29" s="2" t="s">
        <v>74</v>
      </c>
      <c r="Q29" s="2" t="s">
        <v>75</v>
      </c>
      <c r="R29" s="2" t="s">
        <v>76</v>
      </c>
      <c r="S29" s="2"/>
      <c r="U29" s="2"/>
    </row>
    <row r="30" spans="1:21" x14ac:dyDescent="0.4">
      <c r="A30" t="s">
        <v>42</v>
      </c>
      <c r="B30" s="1">
        <v>0.1</v>
      </c>
      <c r="C30" s="6">
        <v>52.1</v>
      </c>
      <c r="D30" s="6" t="s">
        <v>52</v>
      </c>
      <c r="E30" s="6">
        <v>0.99</v>
      </c>
      <c r="F30" s="6">
        <v>2.8</v>
      </c>
      <c r="G30" s="6">
        <v>0.88</v>
      </c>
      <c r="I30" s="6">
        <v>52.2</v>
      </c>
      <c r="J30" s="6" t="s">
        <v>53</v>
      </c>
      <c r="K30" s="6">
        <v>0.95</v>
      </c>
      <c r="M30" s="6">
        <v>0.8</v>
      </c>
      <c r="N30">
        <f>M30*230</f>
        <v>184</v>
      </c>
      <c r="O30" s="6">
        <v>143</v>
      </c>
      <c r="P30" s="5">
        <f>M30/E30</f>
        <v>0.80808080808080818</v>
      </c>
      <c r="Q30">
        <f>G30*K30</f>
        <v>0.83599999999999997</v>
      </c>
      <c r="R30" s="5">
        <f>Q30-P30</f>
        <v>2.7919191919191788E-2</v>
      </c>
    </row>
    <row r="31" spans="1:21" x14ac:dyDescent="0.4">
      <c r="A31" t="s">
        <v>43</v>
      </c>
      <c r="B31" s="1">
        <v>0.2</v>
      </c>
      <c r="C31" s="6">
        <v>52.1</v>
      </c>
      <c r="D31" s="6" t="s">
        <v>55</v>
      </c>
      <c r="E31" s="6">
        <v>1.59</v>
      </c>
      <c r="F31" s="6">
        <v>6.2</v>
      </c>
      <c r="G31" s="6">
        <v>0.88</v>
      </c>
      <c r="I31" s="6">
        <v>52.1</v>
      </c>
      <c r="J31" s="6" t="s">
        <v>56</v>
      </c>
      <c r="K31" s="6">
        <v>0.95</v>
      </c>
      <c r="M31" s="6">
        <v>1.31</v>
      </c>
      <c r="N31">
        <f>M31*230</f>
        <v>301.3</v>
      </c>
      <c r="O31" s="6">
        <v>313</v>
      </c>
      <c r="P31" s="5">
        <f t="shared" ref="P31:P39" si="0">M31/E31</f>
        <v>0.82389937106918243</v>
      </c>
      <c r="Q31">
        <f t="shared" ref="Q31:Q39" si="1">G31*K31</f>
        <v>0.83599999999999997</v>
      </c>
      <c r="R31" s="5">
        <f t="shared" ref="R31:R39" si="2">Q31-P31</f>
        <v>1.2100628930817536E-2</v>
      </c>
    </row>
    <row r="32" spans="1:21" x14ac:dyDescent="0.4">
      <c r="A32" t="s">
        <v>44</v>
      </c>
      <c r="B32" s="1">
        <v>0.3</v>
      </c>
      <c r="C32" s="6">
        <v>52.1</v>
      </c>
      <c r="D32" s="6" t="s">
        <v>58</v>
      </c>
      <c r="E32" s="6">
        <v>2.2400000000000002</v>
      </c>
      <c r="F32" s="6">
        <v>9.3000000000000007</v>
      </c>
      <c r="G32" s="6">
        <v>0.93700000000000006</v>
      </c>
      <c r="I32" s="6">
        <v>52.1</v>
      </c>
      <c r="J32" s="6" t="s">
        <v>57</v>
      </c>
      <c r="K32" s="6">
        <v>0.95</v>
      </c>
      <c r="M32" s="6">
        <v>1.92</v>
      </c>
      <c r="N32">
        <f>M32*230</f>
        <v>441.59999999999997</v>
      </c>
      <c r="O32" s="6">
        <v>459</v>
      </c>
      <c r="P32" s="5">
        <f t="shared" si="0"/>
        <v>0.85714285714285698</v>
      </c>
      <c r="Q32">
        <f t="shared" si="1"/>
        <v>0.89015</v>
      </c>
      <c r="R32" s="5">
        <f t="shared" si="2"/>
        <v>3.3007142857143013E-2</v>
      </c>
    </row>
    <row r="33" spans="1:18" x14ac:dyDescent="0.4">
      <c r="A33" t="s">
        <v>45</v>
      </c>
      <c r="B33" s="1">
        <v>0.4</v>
      </c>
      <c r="C33" s="6">
        <v>52.1</v>
      </c>
      <c r="D33" s="6" t="s">
        <v>59</v>
      </c>
      <c r="E33" s="6">
        <v>3</v>
      </c>
      <c r="F33" s="6">
        <v>12.57</v>
      </c>
      <c r="G33" s="6">
        <v>0.93700000000000006</v>
      </c>
      <c r="I33" s="6">
        <v>52.1</v>
      </c>
      <c r="J33" s="6" t="s">
        <v>60</v>
      </c>
      <c r="K33" s="6">
        <v>0.95</v>
      </c>
      <c r="M33" s="6">
        <v>2.58</v>
      </c>
      <c r="N33">
        <f>M33*230</f>
        <v>593.4</v>
      </c>
      <c r="O33" s="6">
        <v>619</v>
      </c>
      <c r="P33" s="5">
        <f t="shared" si="0"/>
        <v>0.86</v>
      </c>
      <c r="Q33">
        <f t="shared" si="1"/>
        <v>0.89015</v>
      </c>
      <c r="R33" s="5">
        <f t="shared" si="2"/>
        <v>3.015000000000001E-2</v>
      </c>
    </row>
    <row r="34" spans="1:18" x14ac:dyDescent="0.4">
      <c r="A34" t="s">
        <v>46</v>
      </c>
      <c r="B34" s="1">
        <v>0.5</v>
      </c>
      <c r="C34" s="6">
        <v>52</v>
      </c>
      <c r="D34" s="6" t="s">
        <v>62</v>
      </c>
      <c r="E34" s="6">
        <v>3.73</v>
      </c>
      <c r="F34" s="6">
        <v>15.87</v>
      </c>
      <c r="G34" s="6">
        <v>0.96</v>
      </c>
      <c r="I34" s="6">
        <v>52</v>
      </c>
      <c r="J34" s="6" t="s">
        <v>61</v>
      </c>
      <c r="K34" s="6">
        <v>0.95</v>
      </c>
      <c r="M34" s="6">
        <v>3.24</v>
      </c>
      <c r="N34">
        <f>M34*230</f>
        <v>745.2</v>
      </c>
      <c r="O34" s="6">
        <v>765</v>
      </c>
      <c r="P34" s="5">
        <f t="shared" si="0"/>
        <v>0.86863270777479895</v>
      </c>
      <c r="Q34">
        <f t="shared" si="1"/>
        <v>0.91199999999999992</v>
      </c>
      <c r="R34" s="5">
        <f t="shared" si="2"/>
        <v>4.3367292225200971E-2</v>
      </c>
    </row>
    <row r="35" spans="1:18" x14ac:dyDescent="0.4">
      <c r="A35" t="s">
        <v>47</v>
      </c>
      <c r="B35" s="1">
        <v>0.6</v>
      </c>
      <c r="C35" s="6">
        <v>52</v>
      </c>
      <c r="D35" s="6" t="s">
        <v>63</v>
      </c>
      <c r="E35" s="6">
        <v>4.43</v>
      </c>
      <c r="F35" s="6">
        <v>18.84</v>
      </c>
      <c r="G35" s="6">
        <v>0.96</v>
      </c>
      <c r="I35" s="6">
        <v>51.9</v>
      </c>
      <c r="J35" s="6" t="s">
        <v>64</v>
      </c>
      <c r="K35" s="6">
        <v>0.95</v>
      </c>
      <c r="M35" s="6">
        <v>3.9</v>
      </c>
      <c r="N35">
        <f>M35*230</f>
        <v>897</v>
      </c>
      <c r="O35" s="6">
        <v>918</v>
      </c>
      <c r="P35" s="5">
        <f t="shared" si="0"/>
        <v>0.88036117381489842</v>
      </c>
      <c r="Q35">
        <f t="shared" si="1"/>
        <v>0.91199999999999992</v>
      </c>
      <c r="R35" s="5">
        <f t="shared" si="2"/>
        <v>3.1638826185101498E-2</v>
      </c>
    </row>
    <row r="36" spans="1:18" x14ac:dyDescent="0.4">
      <c r="A36" t="s">
        <v>48</v>
      </c>
      <c r="B36" s="1">
        <v>0.7</v>
      </c>
      <c r="C36" s="6">
        <v>52</v>
      </c>
      <c r="D36" s="6" t="s">
        <v>65</v>
      </c>
      <c r="E36" s="6">
        <v>5.18</v>
      </c>
      <c r="F36" s="6">
        <v>22.27</v>
      </c>
      <c r="G36" s="6">
        <v>0.96</v>
      </c>
      <c r="I36" s="6">
        <v>51.8</v>
      </c>
      <c r="J36" s="6" t="s">
        <v>66</v>
      </c>
      <c r="K36" s="6">
        <v>0.95</v>
      </c>
      <c r="M36" s="6">
        <v>4.74</v>
      </c>
      <c r="N36">
        <f>M36*230</f>
        <v>1090.2</v>
      </c>
      <c r="O36" s="6">
        <v>1080</v>
      </c>
      <c r="P36" s="5">
        <f t="shared" si="0"/>
        <v>0.91505791505791512</v>
      </c>
      <c r="Q36">
        <f t="shared" si="1"/>
        <v>0.91199999999999992</v>
      </c>
      <c r="R36" s="5">
        <f t="shared" si="2"/>
        <v>-3.0579150579151948E-3</v>
      </c>
    </row>
    <row r="37" spans="1:18" x14ac:dyDescent="0.4">
      <c r="A37" t="s">
        <v>49</v>
      </c>
      <c r="B37" s="1">
        <v>0.8</v>
      </c>
      <c r="C37" s="6">
        <v>52</v>
      </c>
      <c r="D37" s="6" t="s">
        <v>67</v>
      </c>
      <c r="E37" s="6">
        <v>5.9</v>
      </c>
      <c r="F37" s="6">
        <v>25.3</v>
      </c>
      <c r="G37" s="6">
        <v>0.96</v>
      </c>
      <c r="I37" s="6">
        <v>51.8</v>
      </c>
      <c r="J37" s="6" t="s">
        <v>68</v>
      </c>
      <c r="K37" s="6">
        <v>0.95</v>
      </c>
      <c r="M37" s="6">
        <v>5.37</v>
      </c>
      <c r="N37">
        <f>M37*230</f>
        <v>1235.1000000000001</v>
      </c>
      <c r="O37" s="6">
        <v>1220</v>
      </c>
      <c r="P37" s="5">
        <f t="shared" si="0"/>
        <v>0.9101694915254237</v>
      </c>
      <c r="Q37">
        <f t="shared" si="1"/>
        <v>0.91199999999999992</v>
      </c>
      <c r="R37" s="5">
        <f t="shared" si="2"/>
        <v>1.8305084745762201E-3</v>
      </c>
    </row>
    <row r="38" spans="1:18" x14ac:dyDescent="0.4">
      <c r="A38" t="s">
        <v>50</v>
      </c>
      <c r="B38" s="1">
        <v>0.9</v>
      </c>
      <c r="C38" s="6">
        <v>52</v>
      </c>
      <c r="D38" s="6" t="s">
        <v>69</v>
      </c>
      <c r="E38" s="6">
        <v>6.7</v>
      </c>
      <c r="F38" s="6">
        <v>29.1</v>
      </c>
      <c r="G38" s="6">
        <v>0.96</v>
      </c>
      <c r="I38" s="6">
        <v>51.7</v>
      </c>
      <c r="J38" s="6" t="s">
        <v>70</v>
      </c>
      <c r="K38" s="6">
        <v>0.95</v>
      </c>
      <c r="M38" s="6">
        <v>6.1</v>
      </c>
      <c r="N38">
        <f>M38*230</f>
        <v>1403</v>
      </c>
      <c r="O38" s="6">
        <v>1380</v>
      </c>
      <c r="P38" s="5">
        <f t="shared" si="0"/>
        <v>0.91044776119402981</v>
      </c>
      <c r="Q38">
        <f t="shared" si="1"/>
        <v>0.91199999999999992</v>
      </c>
      <c r="R38" s="5">
        <f t="shared" si="2"/>
        <v>1.5522388059701075E-3</v>
      </c>
    </row>
    <row r="39" spans="1:18" x14ac:dyDescent="0.4">
      <c r="A39" t="s">
        <v>51</v>
      </c>
      <c r="B39" s="1">
        <v>0.99</v>
      </c>
      <c r="C39" s="6">
        <v>52</v>
      </c>
      <c r="D39" s="6" t="s">
        <v>71</v>
      </c>
      <c r="E39" s="6">
        <v>7.48</v>
      </c>
      <c r="F39" s="6">
        <v>31.8</v>
      </c>
      <c r="G39" s="6">
        <v>0.96</v>
      </c>
      <c r="I39" s="6">
        <v>51.6</v>
      </c>
      <c r="J39" s="6" t="s">
        <v>72</v>
      </c>
      <c r="K39" s="6">
        <v>0.96</v>
      </c>
      <c r="M39" s="6">
        <v>6.7</v>
      </c>
      <c r="N39">
        <f>M39*230</f>
        <v>1541</v>
      </c>
      <c r="O39" s="6">
        <v>1500</v>
      </c>
      <c r="P39" s="5">
        <f t="shared" si="0"/>
        <v>0.89572192513368987</v>
      </c>
      <c r="Q39">
        <f t="shared" si="1"/>
        <v>0.92159999999999997</v>
      </c>
      <c r="R39" s="5">
        <f t="shared" si="2"/>
        <v>2.5878074866310108E-2</v>
      </c>
    </row>
    <row r="41" spans="1:18" x14ac:dyDescent="0.4">
      <c r="D41" s="6" t="s">
        <v>78</v>
      </c>
      <c r="J41" s="6" t="s">
        <v>77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 Schmidt</dc:creator>
  <cp:lastModifiedBy>Malte Schmidt</cp:lastModifiedBy>
  <dcterms:created xsi:type="dcterms:W3CDTF">2023-02-15T14:02:32Z</dcterms:created>
  <dcterms:modified xsi:type="dcterms:W3CDTF">2023-02-19T09:43:08Z</dcterms:modified>
</cp:coreProperties>
</file>