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SD\"/>
    </mc:Choice>
  </mc:AlternateContent>
  <xr:revisionPtr revIDLastSave="0" documentId="13_ncr:1_{27902A1A-B708-455D-8515-F0047DE47D12}" xr6:coauthVersionLast="47" xr6:coauthVersionMax="47" xr10:uidLastSave="{00000000-0000-0000-0000-000000000000}"/>
  <bookViews>
    <workbookView xWindow="-120" yWindow="-120" windowWidth="29040" windowHeight="15840" xr2:uid="{DD38C21F-23BA-4EE8-9044-A3F4D2A3E0B1}"/>
  </bookViews>
  <sheets>
    <sheet name="CPU speed and instructions" sheetId="1" r:id="rId1"/>
  </sheets>
  <definedNames>
    <definedName name="_xlnm._FilterDatabase" localSheetId="0" hidden="1">'CPU speed and instructions'!$A$2:$AD$39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37" i="1"/>
  <c r="F38" i="1" s="1"/>
  <c r="F36" i="1"/>
  <c r="F35" i="1"/>
  <c r="F34" i="1"/>
  <c r="F33" i="1"/>
  <c r="F32" i="1"/>
  <c r="F31" i="1"/>
  <c r="F30" i="1"/>
  <c r="F9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Stoyan Spahiev</author>
  </authors>
  <commentList>
    <comment ref="T6" authorId="0" shapeId="0" xr:uid="{85D17507-AA02-4D48-941D-6833F1E896B9}">
      <text>
        <r>
          <rPr>
            <b/>
            <sz val="9"/>
            <color indexed="81"/>
            <rFont val="Tahoma"/>
            <family val="2"/>
          </rPr>
          <t>80186</t>
        </r>
        <r>
          <rPr>
            <sz val="9"/>
            <color indexed="81"/>
            <rFont val="Tahoma"/>
            <family val="2"/>
          </rPr>
          <t xml:space="preserve"> (x86 registers) : all
</t>
        </r>
        <r>
          <rPr>
            <b/>
            <sz val="9"/>
            <color indexed="81"/>
            <rFont val="Tahoma"/>
            <family val="2"/>
          </rPr>
          <t xml:space="preserve">80286 </t>
        </r>
        <r>
          <rPr>
            <sz val="9"/>
            <color indexed="81"/>
            <rFont val="Tahoma"/>
            <family val="2"/>
          </rPr>
          <t xml:space="preserve">(x86 registers) : real mode instructions
</t>
        </r>
        <r>
          <rPr>
            <b/>
            <sz val="9"/>
            <color indexed="81"/>
            <rFont val="Tahoma"/>
            <family val="2"/>
          </rPr>
          <t xml:space="preserve">8087 </t>
        </r>
        <r>
          <rPr>
            <sz val="9"/>
            <color indexed="81"/>
            <rFont val="Tahoma"/>
            <family val="2"/>
          </rPr>
          <t xml:space="preserve">(x87 registers) : all
</t>
        </r>
        <r>
          <rPr>
            <b/>
            <sz val="9"/>
            <color indexed="81"/>
            <rFont val="Tahoma"/>
            <family val="2"/>
          </rPr>
          <t xml:space="preserve">80387 </t>
        </r>
        <r>
          <rPr>
            <sz val="9"/>
            <color indexed="81"/>
            <rFont val="Tahoma"/>
            <family val="2"/>
          </rPr>
          <t xml:space="preserve">(x87 regisgters) : FCOS, FSIN
</t>
        </r>
        <r>
          <rPr>
            <b/>
            <sz val="9"/>
            <color indexed="81"/>
            <rFont val="Tahoma"/>
            <family val="2"/>
          </rPr>
          <t>NEC Vxx</t>
        </r>
        <r>
          <rPr>
            <sz val="9"/>
            <color indexed="81"/>
            <rFont val="Tahoma"/>
            <family val="2"/>
          </rPr>
          <t xml:space="preserve"> (x86 registers) : 43 instructions
</t>
        </r>
        <r>
          <rPr>
            <b/>
            <sz val="9"/>
            <color indexed="81"/>
            <rFont val="Tahoma"/>
            <family val="2"/>
          </rPr>
          <t xml:space="preserve">NEC μPD72091/D9008D </t>
        </r>
        <r>
          <rPr>
            <sz val="9"/>
            <color indexed="81"/>
            <rFont val="Tahoma"/>
            <family val="2"/>
          </rPr>
          <t xml:space="preserve">(x87 registers) : FTAN, FATAN, FTANH, FXP2, FXPT, FXPE, FLGTX, FLGEX, FREM, FLDDTR, FSAVEA, FNSAVEA, FRSTORA, FSTENVA, FNSTENVA, FLDENVA, FLDCWA, FPOWER
</t>
        </r>
      </text>
    </comment>
    <comment ref="G14" authorId="0" shapeId="0" xr:uid="{4E73EAEE-B92D-4C23-9661-D75EE5607975}">
      <text>
        <r>
          <rPr>
            <b/>
            <sz val="9"/>
            <color indexed="81"/>
            <rFont val="Tahoma"/>
            <family val="2"/>
          </rPr>
          <t xml:space="preserve">Pentium </t>
        </r>
        <r>
          <rPr>
            <sz val="9"/>
            <color indexed="81"/>
            <rFont val="Tahoma"/>
            <family val="2"/>
          </rPr>
          <t>(x86 registers) : CPUID, CMPXCHG8B, RDMSR, RDTSC, WRMSR, RSM, AAM, AAD</t>
        </r>
      </text>
    </comment>
    <comment ref="H22" authorId="0" shapeId="0" xr:uid="{C5BD43C2-0F3D-46E4-A6B8-8512B847C019}">
      <text>
        <r>
          <rPr>
            <b/>
            <sz val="9"/>
            <color indexed="81"/>
            <rFont val="Tahoma"/>
            <family val="2"/>
          </rPr>
          <t xml:space="preserve">Pentium Pro </t>
        </r>
        <r>
          <rPr>
            <sz val="9"/>
            <color indexed="81"/>
            <rFont val="Tahoma"/>
            <family val="2"/>
          </rPr>
          <t>(x86 registers) : CMOV, NOP, UD2, UD1, SALC, ICEBP, uarch read 0F 0E, uarch write 0F 0F</t>
        </r>
        <r>
          <rPr>
            <b/>
            <sz val="9"/>
            <color indexed="81"/>
            <rFont val="Tahoma"/>
            <family val="2"/>
          </rPr>
          <t xml:space="preserve">
Pentium Pro </t>
        </r>
        <r>
          <rPr>
            <sz val="9"/>
            <color indexed="81"/>
            <rFont val="Tahoma"/>
            <family val="2"/>
          </rPr>
          <t>(x87 registers) : FCMOV, FCOMI, FFREEP</t>
        </r>
      </text>
    </comment>
    <comment ref="K24" authorId="0" shapeId="0" xr:uid="{1889CC26-937F-40C5-B99A-931BDB549A1B}">
      <text>
        <r>
          <rPr>
            <b/>
            <sz val="9"/>
            <color indexed="81"/>
            <rFont val="Tahoma"/>
            <family val="2"/>
          </rPr>
          <t>MMX</t>
        </r>
        <r>
          <rPr>
            <sz val="9"/>
            <color indexed="81"/>
            <rFont val="Tahoma"/>
            <family val="2"/>
          </rPr>
          <t xml:space="preserve"> (x86 registers) : RDPMC
</t>
        </r>
        <r>
          <rPr>
            <b/>
            <sz val="9"/>
            <color indexed="81"/>
            <rFont val="Tahoma"/>
            <family val="2"/>
          </rPr>
          <t xml:space="preserve">MMX </t>
        </r>
        <r>
          <rPr>
            <sz val="9"/>
            <color indexed="81"/>
            <rFont val="Tahoma"/>
            <family val="2"/>
          </rPr>
          <t>(x87/MMX registers) : 60 instructions</t>
        </r>
      </text>
    </comment>
    <comment ref="I27" authorId="0" shapeId="0" xr:uid="{CF18B366-8950-4483-A1AC-179D1F4F5FE5}">
      <text>
        <r>
          <rPr>
            <b/>
            <sz val="9"/>
            <color indexed="81"/>
            <rFont val="Tahoma"/>
            <family val="2"/>
          </rPr>
          <t xml:space="preserve">Penitum II </t>
        </r>
        <r>
          <rPr>
            <sz val="9"/>
            <color indexed="81"/>
            <rFont val="Tahoma"/>
            <family val="2"/>
          </rPr>
          <t>(x86 registers) : SYSENTER, SYSEXIT</t>
        </r>
      </text>
    </comment>
    <comment ref="U28" authorId="0" shapeId="0" xr:uid="{3F5D9F3F-0155-4DE8-AEA1-F8591452E182}">
      <text>
        <r>
          <rPr>
            <b/>
            <sz val="9"/>
            <color indexed="81"/>
            <rFont val="Tahoma"/>
            <family val="2"/>
          </rPr>
          <t xml:space="preserve">Cyrix MMX </t>
        </r>
        <r>
          <rPr>
            <sz val="9"/>
            <color indexed="81"/>
            <rFont val="Tahoma"/>
            <family val="2"/>
          </rPr>
          <t xml:space="preserve">(x87/MMX registers) : PAVEB, PADDSIW, PMAGW, PDISTIB, PSUBSIW, PMVZB, PMULHRW, PMVNZB, PMVLZB, PMVGEZB, PMULHRIW, PMACHRIW
</t>
        </r>
        <r>
          <rPr>
            <b/>
            <sz val="9"/>
            <color indexed="81"/>
            <rFont val="Tahoma"/>
            <family val="2"/>
          </rPr>
          <t>Cyrix x87</t>
        </r>
        <r>
          <rPr>
            <sz val="9"/>
            <color indexed="81"/>
            <rFont val="Tahoma"/>
            <family val="2"/>
          </rPr>
          <t xml:space="preserve"> (x87 registers) : FTSTP, FRINT2, FRICHOP, FRINEAR</t>
        </r>
      </text>
    </comment>
    <comment ref="L30" authorId="0" shapeId="0" xr:uid="{4314206E-0228-4E7F-BDA8-681317D34B40}">
      <text>
        <r>
          <rPr>
            <b/>
            <sz val="9"/>
            <color indexed="81"/>
            <rFont val="Tahoma"/>
            <family val="2"/>
          </rPr>
          <t xml:space="preserve">MMX2 </t>
        </r>
        <r>
          <rPr>
            <sz val="9"/>
            <color indexed="81"/>
            <rFont val="Tahoma"/>
            <family val="2"/>
          </rPr>
          <t>(x86 registers) : PREFETCHT0, PREFETCHT1, PREFETCHT2, PREFETCHNTA, SFENCE</t>
        </r>
        <r>
          <rPr>
            <b/>
            <sz val="9"/>
            <color indexed="81"/>
            <rFont val="Tahoma"/>
            <family val="2"/>
          </rPr>
          <t xml:space="preserve">
MMX2 </t>
        </r>
        <r>
          <rPr>
            <sz val="9"/>
            <color indexed="81"/>
            <rFont val="Tahoma"/>
            <family val="2"/>
          </rPr>
          <t>(x87/MMX registers) : MASKMOVQ, MOVNTQ, PAVGB, PAVGW, PMAXSW, PMAXUB, PMINSW, PMINUB, PMULHUW, PSADBW, PSHUFW, PEXTRW, PINSRW, PMOVMSKB</t>
        </r>
      </text>
    </comment>
    <comment ref="M30" authorId="0" shapeId="0" xr:uid="{21E45CC6-BC16-4DA0-BCF1-069A01E468A1}">
      <text>
        <r>
          <rPr>
            <b/>
            <sz val="9"/>
            <color indexed="81"/>
            <rFont val="Tahoma"/>
            <family val="2"/>
          </rPr>
          <t>Pentium III</t>
        </r>
        <r>
          <rPr>
            <sz val="9"/>
            <color indexed="81"/>
            <rFont val="Tahoma"/>
            <family val="2"/>
          </rPr>
          <t xml:space="preserve"> (x87 registers) : FXRSTOR, FXSAVE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SSE floating-point </t>
        </r>
        <r>
          <rPr>
            <sz val="9"/>
            <color indexed="81"/>
            <rFont val="Tahoma"/>
            <family val="2"/>
          </rPr>
          <t>(SSE registers) : 55 instructions</t>
        </r>
      </text>
    </comment>
    <comment ref="P33" authorId="0" shapeId="0" xr:uid="{C213D88E-45B2-45E3-8662-257C0F944342}">
      <text>
        <r>
          <rPr>
            <b/>
            <sz val="9"/>
            <color indexed="81"/>
            <rFont val="Tahoma"/>
            <family val="2"/>
          </rPr>
          <t xml:space="preserve">Pentium 4 </t>
        </r>
        <r>
          <rPr>
            <sz val="9"/>
            <color indexed="81"/>
            <rFont val="Tahoma"/>
            <family val="2"/>
          </rPr>
          <t xml:space="preserve">(x86 registers) : CLFLUSH, LFENCE, MFENCE, MOVNTI, PAUSE
</t>
        </r>
        <r>
          <rPr>
            <b/>
            <sz val="9"/>
            <color indexed="81"/>
            <rFont val="Tahoma"/>
            <family val="2"/>
          </rPr>
          <t xml:space="preserve">Pentium 4 </t>
        </r>
        <r>
          <rPr>
            <sz val="9"/>
            <color indexed="81"/>
            <rFont val="Tahoma"/>
            <family val="2"/>
          </rPr>
          <t xml:space="preserve">(x87/MMX registers) : PSUBQ, PMULUDQ
</t>
        </r>
        <r>
          <rPr>
            <b/>
            <sz val="9"/>
            <color indexed="81"/>
            <rFont val="Tahoma"/>
            <family val="2"/>
          </rPr>
          <t xml:space="preserve">SSE floating-point </t>
        </r>
        <r>
          <rPr>
            <sz val="9"/>
            <color indexed="81"/>
            <rFont val="Tahoma"/>
            <family val="2"/>
          </rPr>
          <t xml:space="preserve">(SSE registers) : 56 instructions
</t>
        </r>
        <r>
          <rPr>
            <b/>
            <sz val="9"/>
            <color indexed="81"/>
            <rFont val="Tahoma"/>
            <family val="2"/>
          </rPr>
          <t xml:space="preserve">SSE integer MMX analogs </t>
        </r>
        <r>
          <rPr>
            <sz val="9"/>
            <color indexed="81"/>
            <rFont val="Tahoma"/>
            <family val="2"/>
          </rPr>
          <t xml:space="preserve">(SSE registers) : 72 instructions
</t>
        </r>
        <r>
          <rPr>
            <b/>
            <sz val="9"/>
            <color indexed="81"/>
            <rFont val="Tahoma"/>
            <family val="2"/>
          </rPr>
          <t>SSE integer</t>
        </r>
        <r>
          <rPr>
            <sz val="9"/>
            <color indexed="81"/>
            <rFont val="Tahoma"/>
            <family val="2"/>
          </rPr>
          <t xml:space="preserve"> (SSE registers) : 15 instructions</t>
        </r>
      </text>
    </comment>
    <comment ref="J34" authorId="0" shapeId="0" xr:uid="{2AC8927C-AB07-43E9-B629-76513F02C991}">
      <text>
        <r>
          <rPr>
            <b/>
            <sz val="9"/>
            <color indexed="81"/>
            <rFont val="Tahoma"/>
            <family val="2"/>
          </rPr>
          <t xml:space="preserve">K6 </t>
        </r>
        <r>
          <rPr>
            <sz val="9"/>
            <color indexed="81"/>
            <rFont val="Tahoma"/>
            <family val="2"/>
          </rPr>
          <t>(x86 registers) : SYSCALL, SYSRET</t>
        </r>
      </text>
    </comment>
    <comment ref="N34" authorId="0" shapeId="0" xr:uid="{5B96DA3B-0D5A-4F6E-82D8-53598523A91E}">
      <text>
        <r>
          <rPr>
            <b/>
            <sz val="9"/>
            <color indexed="81"/>
            <rFont val="Tahoma"/>
            <family val="2"/>
          </rPr>
          <t>3Dnow!</t>
        </r>
        <r>
          <rPr>
            <sz val="9"/>
            <color indexed="81"/>
            <rFont val="Tahoma"/>
            <family val="2"/>
          </rPr>
          <t xml:space="preserve"> (x87/MMX registers, K6-2) : FEMMS, PAVGUSB, PF2ID, PFACC, PFADD, PFCMPEQ, PFCMPGE, PFCMPGT, PFMAX, PFMIN, PFMUL, PFRCP, PFRCPIT1, PFRCPIT2, PFRSQIT1, PFRSQRT, PFSUB, PFSUBR, PI2FD, PMULHRW, PREFETCH, PREFETCHW</t>
        </r>
      </text>
    </comment>
    <comment ref="O34" authorId="0" shapeId="0" xr:uid="{2544C9C3-596D-415F-8771-BEE9CEE94258}">
      <text>
        <r>
          <rPr>
            <b/>
            <sz val="9"/>
            <color indexed="81"/>
            <rFont val="Tahoma"/>
            <family val="2"/>
          </rPr>
          <t xml:space="preserve">3DNow!+ </t>
        </r>
        <r>
          <rPr>
            <sz val="9"/>
            <color indexed="81"/>
            <rFont val="Tahoma"/>
            <family val="2"/>
          </rPr>
          <t>(x87/MMX registers, Athlon/K6-2+) : PF2IW, PFNACC, PFPNACC, PI2FW, PSWAPD</t>
        </r>
      </text>
    </comment>
    <comment ref="Z34" authorId="0" shapeId="0" xr:uid="{3CBA285A-F956-4CC9-884C-C704EB50A594}">
      <text>
        <r>
          <rPr>
            <b/>
            <sz val="9"/>
            <color indexed="81"/>
            <rFont val="Tahoma"/>
            <family val="2"/>
          </rPr>
          <t xml:space="preserve">Geode GX/LX </t>
        </r>
        <r>
          <rPr>
            <sz val="9"/>
            <color indexed="81"/>
            <rFont val="Tahoma"/>
            <family val="2"/>
          </rPr>
          <t xml:space="preserve">(x87/MMX registers) : PFRSQRTV, PFRCPV
</t>
        </r>
      </text>
    </comment>
    <comment ref="R35" authorId="0" shapeId="0" xr:uid="{A03113AF-891B-46C3-A62B-F30DD24A5CE1}">
      <text>
        <r>
          <rPr>
            <b/>
            <sz val="9"/>
            <color indexed="81"/>
            <rFont val="Tahoma"/>
            <family val="2"/>
          </rPr>
          <t xml:space="preserve">x86-64 registers size and number : </t>
        </r>
        <r>
          <rPr>
            <sz val="9"/>
            <color indexed="81"/>
            <rFont val="Tahoma"/>
            <family val="2"/>
          </rPr>
          <t>CDQE, CQO, CMPSQ, CMPXCHG16B, IRETQ, JRCXZ, LODSQ, MOVSXD, POPFQ, PUSHFQ, RDTSCP, SCASQ, STOSQ, SWAPGS</t>
        </r>
        <r>
          <rPr>
            <b/>
            <sz val="9"/>
            <color indexed="81"/>
            <rFont val="Tahoma"/>
            <family val="2"/>
          </rPr>
          <t xml:space="preserve">
NX-bit</t>
        </r>
      </text>
    </comment>
    <comment ref="Q36" authorId="0" shapeId="0" xr:uid="{3158B664-6770-415D-805F-9B004033D22D}">
      <text>
        <r>
          <rPr>
            <b/>
            <sz val="9"/>
            <color indexed="81"/>
            <rFont val="Tahoma"/>
            <family val="2"/>
          </rPr>
          <t xml:space="preserve">Pentium 4 Prescott </t>
        </r>
        <r>
          <rPr>
            <sz val="9"/>
            <color indexed="81"/>
            <rFont val="Tahoma"/>
            <family val="2"/>
          </rPr>
          <t xml:space="preserve">(x86 registers) : MONITOR, MWAIT
</t>
        </r>
        <r>
          <rPr>
            <b/>
            <sz val="9"/>
            <color indexed="81"/>
            <rFont val="Tahoma"/>
            <family val="2"/>
          </rPr>
          <t xml:space="preserve">Pentium 4 Prescott </t>
        </r>
        <r>
          <rPr>
            <sz val="9"/>
            <color indexed="81"/>
            <rFont val="Tahoma"/>
            <family val="2"/>
          </rPr>
          <t xml:space="preserve">(x87 registers) : FISTTP
</t>
        </r>
        <r>
          <rPr>
            <b/>
            <sz val="9"/>
            <color indexed="81"/>
            <rFont val="Tahoma"/>
            <family val="2"/>
          </rPr>
          <t>SSE floating-point</t>
        </r>
        <r>
          <rPr>
            <sz val="9"/>
            <color indexed="81"/>
            <rFont val="Tahoma"/>
            <family val="2"/>
          </rPr>
          <t xml:space="preserve"> (SSE registers) : ADDSUBPS, ADDSUBPD, MOVDDUP, MOVSLDUP, MOVSHDUP, HADDPS, HADDPD, HSUBPS, HSUBPD
</t>
        </r>
        <r>
          <rPr>
            <b/>
            <sz val="9"/>
            <color indexed="81"/>
            <rFont val="Tahoma"/>
            <family val="2"/>
          </rPr>
          <t xml:space="preserve">SSE integer </t>
        </r>
        <r>
          <rPr>
            <sz val="9"/>
            <color indexed="81"/>
            <rFont val="Tahoma"/>
            <family val="2"/>
          </rPr>
          <t>(SSE registers) : LDDQU</t>
        </r>
      </text>
    </comment>
    <comment ref="S39" authorId="0" shapeId="0" xr:uid="{C8A6504E-8BA5-42EE-B7C3-FABD1375AD12}">
      <text>
        <r>
          <rPr>
            <b/>
            <sz val="9"/>
            <color indexed="81"/>
            <rFont val="Tahoma"/>
            <family val="2"/>
          </rPr>
          <t xml:space="preserve">Core 2 Duo </t>
        </r>
        <r>
          <rPr>
            <sz val="9"/>
            <color indexed="81"/>
            <rFont val="Tahoma"/>
            <family val="2"/>
          </rPr>
          <t xml:space="preserve">(x87/MMX registers) : PSIGNB, PSIGNW, PSIGND, PSHUFB, PMULHRSW, PMADDUBSW, PHSUBW, PHSUBSW, PHSUBD, PHADDSW, PHADDW, PHADDD, PALIGNR, PABSB, PABSW, PABSD
</t>
        </r>
        <r>
          <rPr>
            <b/>
            <sz val="9"/>
            <color indexed="81"/>
            <rFont val="Tahoma"/>
            <family val="2"/>
          </rPr>
          <t xml:space="preserve">SSE integer MMX analogs </t>
        </r>
        <r>
          <rPr>
            <sz val="9"/>
            <color indexed="81"/>
            <rFont val="Tahoma"/>
            <family val="2"/>
          </rPr>
          <t>(SSE registers) : PSIGNB, PSIGNW, PSIGND, PSHUFB, PMULHRSW, PMADDUBSW, PHSUBW, PHSUBSW, PHSUBD, PHADDSW, PHADDW, PHADDD, PALIGNR, PABSB, PABSW, PABSD</t>
        </r>
      </text>
    </comment>
  </commentList>
</comments>
</file>

<file path=xl/sharedStrings.xml><?xml version="1.0" encoding="utf-8"?>
<sst xmlns="http://schemas.openxmlformats.org/spreadsheetml/2006/main" count="192" uniqueCount="72">
  <si>
    <t>DOSbox</t>
  </si>
  <si>
    <t>DOSbox-X menu</t>
  </si>
  <si>
    <t>estimate</t>
  </si>
  <si>
    <t>Instructions</t>
  </si>
  <si>
    <t>Experimental additions at time of implementation</t>
  </si>
  <si>
    <t>Launch</t>
  </si>
  <si>
    <t>Host CPU</t>
  </si>
  <si>
    <t>Emulated CPU</t>
  </si>
  <si>
    <t>Cycles</t>
  </si>
  <si>
    <t>order to implement</t>
  </si>
  <si>
    <t>8086/8088 4.77 MHz</t>
  </si>
  <si>
    <t>Pentium Pro 200 MHz</t>
  </si>
  <si>
    <t>286 6 MHz</t>
  </si>
  <si>
    <t>286 8 MHz</t>
  </si>
  <si>
    <t>NEC Vxx (186+) 6 MHz</t>
  </si>
  <si>
    <t>NEC Vxx</t>
  </si>
  <si>
    <t>286 12.5 MHz</t>
  </si>
  <si>
    <t>386DX 25 MHz</t>
  </si>
  <si>
    <t>Pentium II 350 MHz</t>
  </si>
  <si>
    <t>386SX 25 MHz</t>
  </si>
  <si>
    <t>386 33 MHz</t>
  </si>
  <si>
    <t>486DX 33 MHz</t>
  </si>
  <si>
    <t>286 25 MHz</t>
  </si>
  <si>
    <t>Pentium III 1.0 GHz</t>
  </si>
  <si>
    <t>486 66 MHz</t>
  </si>
  <si>
    <t>Pentium 60</t>
  </si>
  <si>
    <t>P5</t>
  </si>
  <si>
    <t>Pentium 66</t>
  </si>
  <si>
    <t>486DX4 100 MHz</t>
  </si>
  <si>
    <t>Pentium 90</t>
  </si>
  <si>
    <t>Pentium 100</t>
  </si>
  <si>
    <t>Pentium 75</t>
  </si>
  <si>
    <t>Pentium 120</t>
  </si>
  <si>
    <t>Pentium 4 3.0 GHz</t>
  </si>
  <si>
    <t>Pentium 133 MHz</t>
  </si>
  <si>
    <t>Pentium Pro 166MHz</t>
  </si>
  <si>
    <t>P6</t>
  </si>
  <si>
    <t>FISTTP</t>
  </si>
  <si>
    <t>486DX5 133 MHz</t>
  </si>
  <si>
    <t>Pentium 166 MHz MMX</t>
  </si>
  <si>
    <t>MMX</t>
  </si>
  <si>
    <t>AMD K6 166 MHz</t>
  </si>
  <si>
    <t>K6</t>
  </si>
  <si>
    <t>AMD K6 200 MHz</t>
  </si>
  <si>
    <t>Core 2 Duo 3.3 GHz</t>
  </si>
  <si>
    <t>Pentium II 300 MHz</t>
  </si>
  <si>
    <t>PII</t>
  </si>
  <si>
    <t>6x86MX 133MHz PR166</t>
  </si>
  <si>
    <t>EMMI</t>
  </si>
  <si>
    <t>3DNow!+Pro</t>
  </si>
  <si>
    <t>AMD K6-2 300 MHz</t>
  </si>
  <si>
    <t>3DNow!</t>
  </si>
  <si>
    <t>Core i5 4xxx 4.0 GHz</t>
  </si>
  <si>
    <t>Pentium III 500 MHz</t>
  </si>
  <si>
    <t>MMX2</t>
  </si>
  <si>
    <t>SSE</t>
  </si>
  <si>
    <t>Athlon 500 MHz</t>
  </si>
  <si>
    <t>3DNow!+</t>
  </si>
  <si>
    <t>3DNow! Pro</t>
  </si>
  <si>
    <t>EMMI (partial overlap with SSE)</t>
  </si>
  <si>
    <t>AMD K6-2+ 450 MHz</t>
  </si>
  <si>
    <t>Pentium 4 1.3GHz</t>
  </si>
  <si>
    <t>SSE2</t>
  </si>
  <si>
    <t>Athlon XP 1GHz 1200+</t>
  </si>
  <si>
    <t>Athlon 64 1.8GHz 2800+</t>
  </si>
  <si>
    <t>x86-64</t>
  </si>
  <si>
    <t>Pentium 4 2.40A Prescott</t>
  </si>
  <si>
    <t>SSE3</t>
  </si>
  <si>
    <t>Athlon 64 1.0GHz 1500+ Venice</t>
  </si>
  <si>
    <t>Windows Me end of support</t>
  </si>
  <si>
    <t>Core 2 Duo 1.8GHz E4300</t>
  </si>
  <si>
    <t>SSSE3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</si>
</sst>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0" fontId="2" fillId="0" borderId="0" xfId="0" applyFont="1"/>
    <xf numFmtId="0" fontId="0" fillId="0" borderId="0" xfId="0" applyAlignment="1">
      <alignment horizontal="right"/>
    </xf>
    <xf numFmtId="14" fontId="0" fillId="0" borderId="0" xfId="0" applyNumberFormat="1"/>
    <xf numFmtId="1" fontId="0" fillId="0" borderId="0" xfId="0" applyNumberFormat="1"/>
    <xf numFmtId="14" fontId="0" fillId="2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osbox.com/wiki/Performance" TargetMode="External"/><Relationship Id="rId1" Type="http://schemas.openxmlformats.org/officeDocument/2006/relationships/hyperlink" Target="https://www.dosbox.com/wiki/Performanc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BFF22-7533-4DE5-9DFE-068056C413A9}">
  <dimension ref="A1:AD39"/>
  <sheetViews>
    <sheetView tabSelected="1" workbookViewId="0">
      <pane ySplit="2" topLeftCell="A6" activePane="bottomLeft" state="frozen"/>
      <selection pane="bottomLeft" activeCell="A34" sqref="A34:XFD34"/>
    </sheetView>
  </sheetViews>
  <sheetFormatPr defaultRowHeight="15" x14ac:dyDescent="0.25"/>
  <cols>
    <col min="1" max="1" width="10.140625" bestFit="1" customWidth="1"/>
    <col min="2" max="2" width="20" bestFit="1" customWidth="1"/>
    <col min="3" max="3" width="28.42578125" bestFit="1" customWidth="1"/>
    <col min="4" max="4" width="8.85546875" bestFit="1" customWidth="1"/>
    <col min="5" max="5" width="15.5703125" bestFit="1" customWidth="1"/>
    <col min="6" max="6" width="8.85546875" bestFit="1" customWidth="1"/>
    <col min="7" max="7" width="3.140625" customWidth="1"/>
    <col min="8" max="8" width="3.140625" bestFit="1" customWidth="1"/>
    <col min="9" max="10" width="3.140625" customWidth="1"/>
    <col min="11" max="11" width="5.5703125" bestFit="1" customWidth="1"/>
    <col min="12" max="12" width="6.5703125" bestFit="1" customWidth="1"/>
    <col min="13" max="13" width="4" bestFit="1" customWidth="1"/>
    <col min="14" max="14" width="8.140625" bestFit="1" customWidth="1"/>
    <col min="15" max="15" width="9.140625" customWidth="1"/>
    <col min="16" max="16" width="5" bestFit="1" customWidth="1"/>
    <col min="17" max="17" width="5" customWidth="1"/>
    <col min="18" max="18" width="6.7109375" bestFit="1" customWidth="1"/>
    <col min="19" max="19" width="6" bestFit="1" customWidth="1"/>
    <col min="20" max="20" width="8.28515625" bestFit="1" customWidth="1"/>
    <col min="21" max="21" width="6" customWidth="1"/>
    <col min="22" max="22" width="1.85546875" customWidth="1"/>
    <col min="23" max="23" width="21" bestFit="1" customWidth="1"/>
    <col min="24" max="24" width="1.85546875" customWidth="1"/>
    <col min="25" max="25" width="15.140625" bestFit="1" customWidth="1"/>
    <col min="26" max="26" width="12.140625" bestFit="1" customWidth="1"/>
    <col min="27" max="27" width="3.28515625" bestFit="1" customWidth="1"/>
    <col min="28" max="28" width="3.140625" bestFit="1" customWidth="1"/>
    <col min="29" max="29" width="4" bestFit="1" customWidth="1"/>
    <col min="30" max="30" width="29.140625" bestFit="1" customWidth="1"/>
  </cols>
  <sheetData>
    <row r="1" spans="1:25" x14ac:dyDescent="0.25">
      <c r="B1" s="1" t="s">
        <v>0</v>
      </c>
      <c r="D1" s="1" t="s">
        <v>0</v>
      </c>
      <c r="E1" t="s">
        <v>1</v>
      </c>
      <c r="F1" t="s">
        <v>2</v>
      </c>
      <c r="G1" s="2" t="s">
        <v>3</v>
      </c>
      <c r="Y1" s="2" t="s">
        <v>4</v>
      </c>
    </row>
    <row r="2" spans="1:25" x14ac:dyDescent="0.25">
      <c r="A2" s="2" t="s">
        <v>5</v>
      </c>
      <c r="B2" s="2" t="s">
        <v>6</v>
      </c>
      <c r="C2" s="2" t="s">
        <v>7</v>
      </c>
      <c r="D2" s="2" t="s">
        <v>8</v>
      </c>
      <c r="E2" s="2" t="s">
        <v>8</v>
      </c>
      <c r="F2" s="2" t="s">
        <v>8</v>
      </c>
      <c r="G2" s="2"/>
      <c r="H2" s="2"/>
      <c r="I2" s="2"/>
      <c r="J2" s="2"/>
      <c r="W2" s="2" t="s">
        <v>9</v>
      </c>
      <c r="X2" s="3"/>
    </row>
    <row r="3" spans="1:25" x14ac:dyDescent="0.25">
      <c r="A3" s="4">
        <v>28649</v>
      </c>
      <c r="C3" t="s">
        <v>10</v>
      </c>
      <c r="D3">
        <v>315</v>
      </c>
      <c r="E3">
        <v>240</v>
      </c>
      <c r="F3" s="5">
        <v>240</v>
      </c>
      <c r="W3">
        <v>1</v>
      </c>
    </row>
    <row r="4" spans="1:25" x14ac:dyDescent="0.25">
      <c r="A4" s="4">
        <v>29984</v>
      </c>
      <c r="B4" t="s">
        <v>11</v>
      </c>
      <c r="C4" t="s">
        <v>12</v>
      </c>
      <c r="F4" s="5">
        <f>6*750/8</f>
        <v>562.5</v>
      </c>
      <c r="W4">
        <v>2</v>
      </c>
    </row>
    <row r="5" spans="1:25" x14ac:dyDescent="0.25">
      <c r="A5" s="4">
        <v>29984</v>
      </c>
      <c r="C5" t="s">
        <v>13</v>
      </c>
      <c r="E5">
        <v>750</v>
      </c>
      <c r="F5" s="5">
        <v>750</v>
      </c>
      <c r="W5">
        <v>3</v>
      </c>
    </row>
    <row r="6" spans="1:25" x14ac:dyDescent="0.25">
      <c r="A6" s="6">
        <v>30742</v>
      </c>
      <c r="C6" t="s">
        <v>14</v>
      </c>
      <c r="F6" s="5">
        <v>562</v>
      </c>
      <c r="T6" t="s">
        <v>15</v>
      </c>
      <c r="W6">
        <v>25</v>
      </c>
    </row>
    <row r="7" spans="1:25" x14ac:dyDescent="0.25">
      <c r="A7" s="4">
        <v>30893</v>
      </c>
      <c r="C7" t="s">
        <v>16</v>
      </c>
      <c r="D7">
        <v>2750</v>
      </c>
      <c r="E7">
        <v>1510</v>
      </c>
      <c r="F7" s="5">
        <v>1510</v>
      </c>
      <c r="W7">
        <v>4</v>
      </c>
    </row>
    <row r="8" spans="1:25" x14ac:dyDescent="0.25">
      <c r="A8" s="4">
        <v>31337</v>
      </c>
      <c r="C8" t="s">
        <v>17</v>
      </c>
      <c r="E8">
        <v>4595</v>
      </c>
      <c r="F8" s="5">
        <v>4595</v>
      </c>
      <c r="W8">
        <v>7</v>
      </c>
    </row>
    <row r="9" spans="1:25" x14ac:dyDescent="0.25">
      <c r="A9" s="4">
        <v>32533</v>
      </c>
      <c r="B9" t="s">
        <v>18</v>
      </c>
      <c r="C9" t="s">
        <v>19</v>
      </c>
      <c r="F9" s="5">
        <f>4595/1.33</f>
        <v>3454.8872180451126</v>
      </c>
      <c r="W9">
        <v>6</v>
      </c>
    </row>
    <row r="10" spans="1:25" x14ac:dyDescent="0.25">
      <c r="A10" s="4">
        <v>32608</v>
      </c>
      <c r="C10" t="s">
        <v>20</v>
      </c>
      <c r="D10">
        <v>7800</v>
      </c>
      <c r="E10">
        <v>6075</v>
      </c>
      <c r="F10" s="5">
        <v>6075</v>
      </c>
      <c r="W10">
        <v>8</v>
      </c>
    </row>
    <row r="11" spans="1:25" x14ac:dyDescent="0.25">
      <c r="A11" s="4">
        <v>32608</v>
      </c>
      <c r="C11" t="s">
        <v>21</v>
      </c>
      <c r="E11">
        <v>12010</v>
      </c>
      <c r="F11" s="5">
        <v>12010</v>
      </c>
      <c r="W11">
        <v>9</v>
      </c>
    </row>
    <row r="12" spans="1:25" x14ac:dyDescent="0.25">
      <c r="A12" s="4">
        <v>33033</v>
      </c>
      <c r="C12" t="s">
        <v>22</v>
      </c>
      <c r="E12">
        <v>3300</v>
      </c>
      <c r="F12" s="5">
        <v>3300</v>
      </c>
      <c r="W12">
        <v>5</v>
      </c>
    </row>
    <row r="13" spans="1:25" x14ac:dyDescent="0.25">
      <c r="A13" s="4">
        <v>33666</v>
      </c>
      <c r="B13" t="s">
        <v>23</v>
      </c>
      <c r="C13" t="s">
        <v>24</v>
      </c>
      <c r="D13">
        <v>26800</v>
      </c>
      <c r="E13">
        <v>23880</v>
      </c>
      <c r="F13" s="5">
        <v>23880</v>
      </c>
      <c r="W13">
        <v>10</v>
      </c>
    </row>
    <row r="14" spans="1:25" x14ac:dyDescent="0.25">
      <c r="A14" s="4">
        <v>34050</v>
      </c>
      <c r="C14" t="s">
        <v>25</v>
      </c>
      <c r="E14">
        <v>31545</v>
      </c>
      <c r="F14" s="5">
        <v>31545</v>
      </c>
      <c r="G14" t="s">
        <v>26</v>
      </c>
      <c r="W14">
        <v>11</v>
      </c>
    </row>
    <row r="15" spans="1:25" x14ac:dyDescent="0.25">
      <c r="A15" s="4">
        <v>34050</v>
      </c>
      <c r="C15" t="s">
        <v>27</v>
      </c>
      <c r="E15">
        <v>35620</v>
      </c>
      <c r="F15" s="5">
        <v>35620</v>
      </c>
      <c r="G15" t="s">
        <v>26</v>
      </c>
      <c r="W15">
        <v>13</v>
      </c>
    </row>
    <row r="16" spans="1:25" x14ac:dyDescent="0.25">
      <c r="A16" s="4">
        <v>34400</v>
      </c>
      <c r="C16" t="s">
        <v>28</v>
      </c>
      <c r="E16">
        <v>33445</v>
      </c>
      <c r="F16" s="5">
        <v>33445</v>
      </c>
      <c r="W16">
        <v>12</v>
      </c>
    </row>
    <row r="17" spans="1:30" x14ac:dyDescent="0.25">
      <c r="A17" s="4">
        <v>34400</v>
      </c>
      <c r="C17" t="s">
        <v>29</v>
      </c>
      <c r="E17">
        <v>52000</v>
      </c>
      <c r="F17" s="5">
        <v>52000</v>
      </c>
      <c r="G17" t="s">
        <v>26</v>
      </c>
      <c r="W17">
        <v>16</v>
      </c>
    </row>
    <row r="18" spans="1:30" x14ac:dyDescent="0.25">
      <c r="A18" s="4">
        <v>34400</v>
      </c>
      <c r="C18" t="s">
        <v>30</v>
      </c>
      <c r="D18">
        <v>77000</v>
      </c>
      <c r="E18">
        <v>60000</v>
      </c>
      <c r="F18" s="5">
        <v>60000</v>
      </c>
      <c r="G18" t="s">
        <v>26</v>
      </c>
      <c r="W18">
        <v>17</v>
      </c>
    </row>
    <row r="19" spans="1:30" x14ac:dyDescent="0.25">
      <c r="A19" s="4">
        <v>34617</v>
      </c>
      <c r="C19" t="s">
        <v>31</v>
      </c>
      <c r="E19">
        <v>43500</v>
      </c>
      <c r="F19" s="5">
        <v>43500</v>
      </c>
      <c r="G19" t="s">
        <v>26</v>
      </c>
      <c r="W19">
        <v>14</v>
      </c>
    </row>
    <row r="20" spans="1:30" x14ac:dyDescent="0.25">
      <c r="A20" s="4">
        <v>34785</v>
      </c>
      <c r="C20" t="s">
        <v>32</v>
      </c>
      <c r="E20">
        <v>74000</v>
      </c>
      <c r="F20" s="5">
        <v>74000</v>
      </c>
      <c r="G20" t="s">
        <v>26</v>
      </c>
      <c r="W20">
        <v>18</v>
      </c>
    </row>
    <row r="21" spans="1:30" x14ac:dyDescent="0.25">
      <c r="A21" s="4">
        <v>34851</v>
      </c>
      <c r="B21" t="s">
        <v>33</v>
      </c>
      <c r="C21" t="s">
        <v>34</v>
      </c>
      <c r="E21">
        <v>80000</v>
      </c>
      <c r="F21" s="5">
        <v>80000</v>
      </c>
      <c r="G21" t="s">
        <v>26</v>
      </c>
      <c r="W21">
        <v>19</v>
      </c>
    </row>
    <row r="22" spans="1:30" x14ac:dyDescent="0.25">
      <c r="A22" s="4">
        <v>35004</v>
      </c>
      <c r="C22" t="s">
        <v>35</v>
      </c>
      <c r="F22" s="5">
        <v>97240</v>
      </c>
      <c r="G22" t="s">
        <v>26</v>
      </c>
      <c r="H22" t="s">
        <v>36</v>
      </c>
      <c r="W22">
        <v>21</v>
      </c>
      <c r="Y22" t="s">
        <v>37</v>
      </c>
    </row>
    <row r="23" spans="1:30" x14ac:dyDescent="0.25">
      <c r="A23" s="4">
        <v>35009</v>
      </c>
      <c r="C23" t="s">
        <v>38</v>
      </c>
      <c r="E23">
        <v>47810</v>
      </c>
      <c r="F23" s="5">
        <v>47810</v>
      </c>
      <c r="W23">
        <v>15</v>
      </c>
    </row>
    <row r="24" spans="1:30" x14ac:dyDescent="0.25">
      <c r="A24" s="4">
        <v>35438</v>
      </c>
      <c r="C24" t="s">
        <v>39</v>
      </c>
      <c r="E24">
        <v>97240</v>
      </c>
      <c r="F24" s="5">
        <v>97240</v>
      </c>
      <c r="G24" t="s">
        <v>26</v>
      </c>
      <c r="K24" t="s">
        <v>40</v>
      </c>
      <c r="W24">
        <v>20</v>
      </c>
    </row>
    <row r="25" spans="1:30" x14ac:dyDescent="0.25">
      <c r="A25" s="6">
        <v>35522</v>
      </c>
      <c r="C25" t="s">
        <v>41</v>
      </c>
      <c r="E25">
        <v>110000</v>
      </c>
      <c r="F25" s="5">
        <v>110000</v>
      </c>
      <c r="G25" t="s">
        <v>26</v>
      </c>
      <c r="J25" t="s">
        <v>42</v>
      </c>
      <c r="K25" t="s">
        <v>40</v>
      </c>
      <c r="W25">
        <v>25</v>
      </c>
    </row>
    <row r="26" spans="1:30" x14ac:dyDescent="0.25">
      <c r="A26" s="6">
        <v>35522</v>
      </c>
      <c r="C26" t="s">
        <v>43</v>
      </c>
      <c r="E26">
        <v>130000</v>
      </c>
      <c r="F26" s="5">
        <v>130000</v>
      </c>
      <c r="G26" t="s">
        <v>26</v>
      </c>
      <c r="J26" t="s">
        <v>42</v>
      </c>
      <c r="K26" t="s">
        <v>40</v>
      </c>
      <c r="W26">
        <v>25</v>
      </c>
    </row>
    <row r="27" spans="1:30" x14ac:dyDescent="0.25">
      <c r="A27" s="4">
        <v>35557</v>
      </c>
      <c r="B27" t="s">
        <v>44</v>
      </c>
      <c r="C27" t="s">
        <v>45</v>
      </c>
      <c r="D27">
        <v>200000</v>
      </c>
      <c r="F27">
        <v>200000</v>
      </c>
      <c r="G27" t="s">
        <v>26</v>
      </c>
      <c r="H27" t="s">
        <v>36</v>
      </c>
      <c r="I27" t="s">
        <v>46</v>
      </c>
      <c r="K27" t="s">
        <v>40</v>
      </c>
      <c r="W27">
        <v>22</v>
      </c>
      <c r="Y27" t="s">
        <v>37</v>
      </c>
    </row>
    <row r="28" spans="1:30" x14ac:dyDescent="0.25">
      <c r="A28" s="6">
        <v>35580</v>
      </c>
      <c r="C28" t="s">
        <v>47</v>
      </c>
      <c r="F28" s="5">
        <v>97240</v>
      </c>
      <c r="G28" t="s">
        <v>26</v>
      </c>
      <c r="H28" t="s">
        <v>36</v>
      </c>
      <c r="K28" t="s">
        <v>40</v>
      </c>
      <c r="U28" t="s">
        <v>48</v>
      </c>
      <c r="W28">
        <v>25</v>
      </c>
      <c r="Y28" t="s">
        <v>37</v>
      </c>
      <c r="Z28" t="s">
        <v>49</v>
      </c>
      <c r="AA28" t="s">
        <v>46</v>
      </c>
      <c r="AB28" t="s">
        <v>42</v>
      </c>
    </row>
    <row r="29" spans="1:30" x14ac:dyDescent="0.25">
      <c r="A29" s="6">
        <v>35943</v>
      </c>
      <c r="C29" t="s">
        <v>50</v>
      </c>
      <c r="E29">
        <v>193000</v>
      </c>
      <c r="F29" s="5">
        <v>193000</v>
      </c>
      <c r="G29" t="s">
        <v>26</v>
      </c>
      <c r="J29" t="s">
        <v>42</v>
      </c>
      <c r="K29" t="s">
        <v>40</v>
      </c>
      <c r="N29" t="s">
        <v>51</v>
      </c>
      <c r="W29">
        <v>25</v>
      </c>
    </row>
    <row r="30" spans="1:30" x14ac:dyDescent="0.25">
      <c r="A30" s="4">
        <v>36217</v>
      </c>
      <c r="B30" t="s">
        <v>52</v>
      </c>
      <c r="C30" t="s">
        <v>53</v>
      </c>
      <c r="F30" s="5">
        <f>500*200000/300</f>
        <v>333333.33333333331</v>
      </c>
      <c r="G30" t="s">
        <v>26</v>
      </c>
      <c r="H30" t="s">
        <v>36</v>
      </c>
      <c r="I30" t="s">
        <v>46</v>
      </c>
      <c r="K30" t="s">
        <v>40</v>
      </c>
      <c r="L30" t="s">
        <v>54</v>
      </c>
      <c r="M30" t="s">
        <v>55</v>
      </c>
      <c r="W30">
        <v>23</v>
      </c>
      <c r="Y30" t="s">
        <v>37</v>
      </c>
    </row>
    <row r="31" spans="1:30" x14ac:dyDescent="0.25">
      <c r="A31" s="6">
        <v>36334</v>
      </c>
      <c r="C31" t="s">
        <v>56</v>
      </c>
      <c r="F31" s="5">
        <f>500*200000/300*1.15</f>
        <v>383333.33333333326</v>
      </c>
      <c r="G31" t="s">
        <v>26</v>
      </c>
      <c r="H31" t="s">
        <v>36</v>
      </c>
      <c r="J31" t="s">
        <v>42</v>
      </c>
      <c r="K31" t="s">
        <v>40</v>
      </c>
      <c r="L31" t="s">
        <v>54</v>
      </c>
      <c r="N31" t="s">
        <v>51</v>
      </c>
      <c r="O31" t="s">
        <v>57</v>
      </c>
      <c r="W31">
        <v>25</v>
      </c>
      <c r="Y31" t="s">
        <v>37</v>
      </c>
      <c r="Z31" t="s">
        <v>58</v>
      </c>
      <c r="AA31" t="s">
        <v>46</v>
      </c>
      <c r="AC31" t="s">
        <v>55</v>
      </c>
      <c r="AD31" t="s">
        <v>59</v>
      </c>
    </row>
    <row r="32" spans="1:30" x14ac:dyDescent="0.25">
      <c r="A32" s="6">
        <v>36634</v>
      </c>
      <c r="C32" t="s">
        <v>60</v>
      </c>
      <c r="F32" s="5">
        <f>193000*450/300*1.1</f>
        <v>318450</v>
      </c>
      <c r="G32" t="s">
        <v>26</v>
      </c>
      <c r="J32" t="s">
        <v>42</v>
      </c>
      <c r="K32" t="s">
        <v>40</v>
      </c>
      <c r="N32" t="s">
        <v>51</v>
      </c>
      <c r="O32" t="s">
        <v>57</v>
      </c>
      <c r="W32">
        <v>25</v>
      </c>
      <c r="Y32" t="s">
        <v>37</v>
      </c>
      <c r="Z32" t="s">
        <v>58</v>
      </c>
      <c r="AA32" t="s">
        <v>46</v>
      </c>
      <c r="AD32" t="s">
        <v>48</v>
      </c>
    </row>
    <row r="33" spans="1:30" x14ac:dyDescent="0.25">
      <c r="A33" s="6">
        <v>36850</v>
      </c>
      <c r="C33" t="s">
        <v>61</v>
      </c>
      <c r="F33" s="5">
        <f>1300*500*200000/300*1.15*2/1200</f>
        <v>830555.55555555539</v>
      </c>
      <c r="G33" t="s">
        <v>26</v>
      </c>
      <c r="H33" t="s">
        <v>36</v>
      </c>
      <c r="I33" t="s">
        <v>46</v>
      </c>
      <c r="K33" t="s">
        <v>40</v>
      </c>
      <c r="L33" t="s">
        <v>54</v>
      </c>
      <c r="M33" t="s">
        <v>55</v>
      </c>
      <c r="P33" t="s">
        <v>62</v>
      </c>
      <c r="W33">
        <v>26</v>
      </c>
      <c r="Y33" t="s">
        <v>37</v>
      </c>
      <c r="Z33" t="s">
        <v>49</v>
      </c>
      <c r="AB33" t="s">
        <v>42</v>
      </c>
      <c r="AD33" t="s">
        <v>59</v>
      </c>
    </row>
    <row r="34" spans="1:30" x14ac:dyDescent="0.25">
      <c r="A34" s="6">
        <v>37025</v>
      </c>
      <c r="C34" t="s">
        <v>63</v>
      </c>
      <c r="F34" s="5">
        <f>500*200000/300*1.15*2</f>
        <v>766666.66666666651</v>
      </c>
      <c r="G34" t="s">
        <v>26</v>
      </c>
      <c r="H34" t="s">
        <v>36</v>
      </c>
      <c r="J34" t="s">
        <v>42</v>
      </c>
      <c r="K34" t="s">
        <v>40</v>
      </c>
      <c r="L34" t="s">
        <v>54</v>
      </c>
      <c r="M34" t="s">
        <v>55</v>
      </c>
      <c r="N34" t="s">
        <v>51</v>
      </c>
      <c r="O34" t="s">
        <v>57</v>
      </c>
      <c r="W34">
        <v>24</v>
      </c>
      <c r="Y34" t="s">
        <v>37</v>
      </c>
      <c r="Z34" t="s">
        <v>58</v>
      </c>
      <c r="AA34" t="s">
        <v>46</v>
      </c>
      <c r="AD34" t="s">
        <v>59</v>
      </c>
    </row>
    <row r="35" spans="1:30" x14ac:dyDescent="0.25">
      <c r="A35" s="6">
        <v>37887</v>
      </c>
      <c r="C35" t="s">
        <v>64</v>
      </c>
      <c r="F35" s="5">
        <f>1.8*1500*500*200000/300*1.15*2/1200/1</f>
        <v>1724999.9999999998</v>
      </c>
      <c r="G35" t="s">
        <v>26</v>
      </c>
      <c r="H35" t="s">
        <v>36</v>
      </c>
      <c r="I35" t="s">
        <v>46</v>
      </c>
      <c r="J35" t="s">
        <v>42</v>
      </c>
      <c r="K35" t="s">
        <v>40</v>
      </c>
      <c r="L35" t="s">
        <v>54</v>
      </c>
      <c r="M35" t="s">
        <v>55</v>
      </c>
      <c r="N35" t="s">
        <v>51</v>
      </c>
      <c r="O35" t="s">
        <v>57</v>
      </c>
      <c r="P35" t="s">
        <v>62</v>
      </c>
      <c r="R35" t="s">
        <v>65</v>
      </c>
      <c r="W35">
        <v>29</v>
      </c>
    </row>
    <row r="36" spans="1:30" x14ac:dyDescent="0.25">
      <c r="A36" s="6">
        <v>38018</v>
      </c>
      <c r="C36" t="s">
        <v>66</v>
      </c>
      <c r="F36" s="5">
        <f>1300*500*200000/300*1.15*2/1200*2.4/1.3</f>
        <v>1533333.3333333328</v>
      </c>
      <c r="G36" t="s">
        <v>26</v>
      </c>
      <c r="H36" t="s">
        <v>36</v>
      </c>
      <c r="I36" t="s">
        <v>46</v>
      </c>
      <c r="K36" t="s">
        <v>40</v>
      </c>
      <c r="L36" t="s">
        <v>54</v>
      </c>
      <c r="M36" t="s">
        <v>55</v>
      </c>
      <c r="P36" t="s">
        <v>62</v>
      </c>
      <c r="Q36" t="s">
        <v>67</v>
      </c>
      <c r="W36">
        <v>27</v>
      </c>
      <c r="Z36" t="s">
        <v>49</v>
      </c>
      <c r="AB36" t="s">
        <v>42</v>
      </c>
      <c r="AD36" t="s">
        <v>59</v>
      </c>
    </row>
    <row r="37" spans="1:30" x14ac:dyDescent="0.25">
      <c r="A37" s="6">
        <v>38446</v>
      </c>
      <c r="C37" t="s">
        <v>68</v>
      </c>
      <c r="F37" s="5">
        <f>1500*500*200000/300*1.15*2/1200</f>
        <v>958333.33333333337</v>
      </c>
      <c r="G37" t="s">
        <v>26</v>
      </c>
      <c r="H37" t="s">
        <v>36</v>
      </c>
      <c r="I37" t="s">
        <v>46</v>
      </c>
      <c r="J37" t="s">
        <v>42</v>
      </c>
      <c r="K37" t="s">
        <v>40</v>
      </c>
      <c r="L37" t="s">
        <v>54</v>
      </c>
      <c r="M37" t="s">
        <v>55</v>
      </c>
      <c r="N37" t="s">
        <v>51</v>
      </c>
      <c r="O37" t="s">
        <v>57</v>
      </c>
      <c r="P37" t="s">
        <v>62</v>
      </c>
      <c r="Q37" t="s">
        <v>67</v>
      </c>
      <c r="R37" t="s">
        <v>65</v>
      </c>
      <c r="W37">
        <v>28</v>
      </c>
      <c r="Z37" t="s">
        <v>58</v>
      </c>
      <c r="AD37" t="s">
        <v>59</v>
      </c>
    </row>
    <row r="38" spans="1:30" x14ac:dyDescent="0.25">
      <c r="A38" s="4">
        <v>38909</v>
      </c>
      <c r="C38" t="s">
        <v>69</v>
      </c>
      <c r="F38" s="5">
        <f>MAX(3*F37/1.8,3.2*F36/1.8)</f>
        <v>2725925.9259259249</v>
      </c>
      <c r="W38">
        <v>99</v>
      </c>
    </row>
    <row r="39" spans="1:30" x14ac:dyDescent="0.25">
      <c r="A39" s="6">
        <v>38924</v>
      </c>
      <c r="C39" t="s">
        <v>70</v>
      </c>
      <c r="F39" s="5">
        <f>1.8*1500*500*200000/300*1.15*2/1200/1*675/(724*1.8/2.1)</f>
        <v>1876294.8895027621</v>
      </c>
      <c r="G39" t="s">
        <v>26</v>
      </c>
      <c r="H39" t="s">
        <v>36</v>
      </c>
      <c r="I39" t="s">
        <v>46</v>
      </c>
      <c r="J39" t="s">
        <v>42</v>
      </c>
      <c r="K39" t="s">
        <v>40</v>
      </c>
      <c r="L39" t="s">
        <v>54</v>
      </c>
      <c r="M39" t="s">
        <v>55</v>
      </c>
      <c r="P39" t="s">
        <v>62</v>
      </c>
      <c r="Q39" t="s">
        <v>67</v>
      </c>
      <c r="R39" t="s">
        <v>65</v>
      </c>
      <c r="S39" t="s">
        <v>71</v>
      </c>
      <c r="W39">
        <v>30</v>
      </c>
      <c r="Z39" t="s">
        <v>49</v>
      </c>
      <c r="AD39" t="s">
        <v>59</v>
      </c>
    </row>
  </sheetData>
  <autoFilter ref="A2:AD39" xr:uid="{5EC300B6-EE7E-47E0-87CC-96FFB3E1C01A}">
    <sortState xmlns:xlrd2="http://schemas.microsoft.com/office/spreadsheetml/2017/richdata2" ref="A3:AD39">
      <sortCondition ref="A2:A39"/>
    </sortState>
  </autoFilter>
  <hyperlinks>
    <hyperlink ref="D1" r:id="rId1" xr:uid="{DFBEFD12-2D61-4300-AB84-24FB4D73DFB2}"/>
    <hyperlink ref="B1" r:id="rId2" xr:uid="{9D9CA282-531D-45FF-AF52-969B2DF647DF}"/>
  </hyperlinks>
  <pageMargins left="0.7" right="0.7" top="0.75" bottom="0.75" header="0.3" footer="0.3"/>
  <pageSetup orientation="portrait" r:id="rId3"/>
  <headerFooter>
    <oddHeader>&amp;L&amp;"Calibri"&amp;10&amp;K000000Classified&amp;1#</oddHeader>
  </headerFooter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CPU speed and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2022-01-11T23:07:03Z</dcterms:created>
  <dcterms:modified xsi:type="dcterms:W3CDTF">2022-01-11T23:13:40Z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f7727a-510c-40ce-a418-7fdfc8e6513f_Enabled">
    <vt:lpwstr>true</vt:lpwstr>
  </property>
  <property fmtid="{D5CDD505-2E9C-101B-9397-08002B2CF9AE}" pid="3" name="MSIP_Label_00f7727a-510c-40ce-a418-7fdfc8e6513f_SetDate">
    <vt:lpwstr>2022-01-11T23:13:40Z</vt:lpwstr>
  </property>
  <property fmtid="{D5CDD505-2E9C-101B-9397-08002B2CF9AE}" pid="4" name="MSIP_Label_00f7727a-510c-40ce-a418-7fdfc8e6513f_Method">
    <vt:lpwstr>Standard</vt:lpwstr>
  </property>
  <property fmtid="{D5CDD505-2E9C-101B-9397-08002B2CF9AE}" pid="5" name="MSIP_Label_00f7727a-510c-40ce-a418-7fdfc8e6513f_Name">
    <vt:lpwstr>Classified (without encryption)</vt:lpwstr>
  </property>
  <property fmtid="{D5CDD505-2E9C-101B-9397-08002B2CF9AE}" pid="6" name="MSIP_Label_00f7727a-510c-40ce-a418-7fdfc8e6513f_SiteId">
    <vt:lpwstr>75b2f54b-feff-400d-8e0b-67102edb9a23</vt:lpwstr>
  </property>
  <property fmtid="{D5CDD505-2E9C-101B-9397-08002B2CF9AE}" pid="7" name="MSIP_Label_00f7727a-510c-40ce-a418-7fdfc8e6513f_ActionId">
    <vt:lpwstr>5a5dac4b-a16d-4d9a-a23a-58e2f00f78e4</vt:lpwstr>
  </property>
  <property fmtid="{D5CDD505-2E9C-101B-9397-08002B2CF9AE}" pid="8" name="MSIP_Label_00f7727a-510c-40ce-a418-7fdfc8e6513f_ContentBits">
    <vt:lpwstr>1</vt:lpwstr>
  </property>
</Properties>
</file>